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iowa1.sharepoint.com/sites/Compliance2/Shared Documents/Compliance and MF Processes/Qualified Contract/Workbooks/2022/"/>
    </mc:Choice>
  </mc:AlternateContent>
  <xr:revisionPtr revIDLastSave="6" documentId="8_{195F8C8E-231B-488F-B80C-73A903556BF1}" xr6:coauthVersionLast="47" xr6:coauthVersionMax="47" xr10:uidLastSave="{FCACFDAC-6287-4780-A3F4-CB572B727A97}"/>
  <bookViews>
    <workbookView xWindow="28690" yWindow="-110" windowWidth="29020" windowHeight="15820" tabRatio="772" activeTab="3" xr2:uid="{00000000-000D-0000-FFFF-FFFF00000000}"/>
  </bookViews>
  <sheets>
    <sheet name="QCP Calculation Instructions" sheetId="14" r:id="rId1"/>
    <sheet name="Calculated QC Price" sheetId="6" r:id="rId2"/>
    <sheet name="Instruction A" sheetId="16" r:id="rId3"/>
    <sheet name="Worksheet A" sheetId="1" r:id="rId4"/>
    <sheet name="Instruction B" sheetId="20" r:id="rId5"/>
    <sheet name="Worksheet B" sheetId="4" r:id="rId6"/>
    <sheet name="Instruction C" sheetId="21" r:id="rId7"/>
    <sheet name="Worksheet C" sheetId="2" r:id="rId8"/>
    <sheet name="Instruction D" sheetId="22" r:id="rId9"/>
    <sheet name="Worksheet D" sheetId="3" r:id="rId10"/>
    <sheet name="Worksheet E" sheetId="18" r:id="rId11"/>
    <sheet name="CPI" sheetId="13" r:id="rId12"/>
  </sheets>
  <definedNames>
    <definedName name="_GoBack" localSheetId="2">'Instruction A'!$B$11</definedName>
    <definedName name="_GoBack" localSheetId="4">'Instruction B'!$B$11</definedName>
    <definedName name="_GoBack" localSheetId="6">'Instruction C'!$B$11</definedName>
    <definedName name="_GoBack" localSheetId="8">'Instruction D'!$B$11</definedName>
    <definedName name="_xlnm.Print_Area" localSheetId="1">'Calculated QC Price'!$B$1:$I$32</definedName>
    <definedName name="_xlnm.Print_Area" localSheetId="2">'Instruction A'!$B$1:$K$52</definedName>
    <definedName name="_xlnm.Print_Area" localSheetId="4">'Instruction B'!$B$1:$K$52</definedName>
    <definedName name="_xlnm.Print_Area" localSheetId="6">'Instruction C'!$B$1:$K$52</definedName>
    <definedName name="_xlnm.Print_Area" localSheetId="8">'Instruction D'!$B$1:$K$52</definedName>
    <definedName name="_xlnm.Print_Area" localSheetId="0">'QCP Calculation Instructions'!$B$1:$B$18</definedName>
    <definedName name="_xlnm.Print_Area" localSheetId="3">'Worksheet A'!$B$1:$I$61</definedName>
    <definedName name="_xlnm.Print_Area" localSheetId="5">'Worksheet B'!$B$1:$L$109</definedName>
    <definedName name="_xlnm.Print_Area" localSheetId="7">'Worksheet C'!$B$1:$J$38</definedName>
    <definedName name="_xlnm.Print_Area" localSheetId="9">'Worksheet D'!$B$1:$L$121</definedName>
    <definedName name="_xlnm.Print_Area" localSheetId="10">'Worksheet E'!$B$2:$H$21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13" l="1"/>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50" i="13"/>
  <c r="C85" i="13"/>
  <c r="C84" i="13"/>
  <c r="C83" i="13"/>
  <c r="L97" i="3" l="1"/>
  <c r="L118" i="3"/>
  <c r="C82" i="13" l="1"/>
  <c r="C81" i="13"/>
  <c r="C80" i="13" l="1"/>
  <c r="C63" i="13"/>
  <c r="I57" i="1" l="1"/>
  <c r="I46" i="1"/>
  <c r="I35" i="1"/>
  <c r="I24" i="1"/>
  <c r="I14" i="1"/>
  <c r="L121" i="3" l="1"/>
  <c r="I38" i="2"/>
  <c r="I61" i="1"/>
  <c r="I18" i="6" l="1"/>
  <c r="C79" i="13"/>
  <c r="C78" i="13"/>
  <c r="C50" i="13"/>
  <c r="C51" i="13"/>
  <c r="C59" i="13"/>
  <c r="C77" i="13"/>
  <c r="C76" i="13"/>
  <c r="I29" i="6"/>
  <c r="I13" i="6"/>
  <c r="C75" i="13"/>
  <c r="C74" i="13"/>
  <c r="C73" i="13"/>
  <c r="C72" i="13"/>
  <c r="C71" i="13"/>
  <c r="C70" i="13"/>
  <c r="C69" i="13"/>
  <c r="C68" i="13"/>
  <c r="C67" i="13"/>
  <c r="C66" i="13"/>
  <c r="C65" i="13"/>
  <c r="C64" i="13"/>
  <c r="C62" i="13"/>
  <c r="C61" i="13"/>
  <c r="C60" i="13"/>
  <c r="C58" i="13"/>
  <c r="C57" i="13"/>
  <c r="C56" i="13"/>
  <c r="C55" i="13"/>
  <c r="C54" i="13"/>
  <c r="C53" i="13"/>
  <c r="C52" i="13"/>
  <c r="C13" i="4"/>
  <c r="A7" i="4" s="1"/>
  <c r="H10" i="4" s="1"/>
  <c r="H16" i="4" l="1"/>
  <c r="K16" i="4" s="1"/>
  <c r="K17" i="4" s="1"/>
  <c r="K10" i="4"/>
  <c r="K11" i="4" s="1"/>
  <c r="I7" i="6"/>
  <c r="C19" i="4"/>
  <c r="C25" i="4" s="1"/>
  <c r="C31" i="4" s="1"/>
  <c r="H34" i="4" s="1"/>
  <c r="H22" i="4" l="1"/>
  <c r="K22" i="4" s="1"/>
  <c r="K23" i="4" s="1"/>
  <c r="H28" i="4"/>
  <c r="K28" i="4" s="1"/>
  <c r="K29" i="4" s="1"/>
  <c r="K34" i="4"/>
  <c r="K35" i="4" s="1"/>
  <c r="C37" i="4"/>
  <c r="H40" i="4" s="1"/>
  <c r="K40" i="4" l="1"/>
  <c r="K41" i="4" s="1"/>
  <c r="C43" i="4"/>
  <c r="H46" i="4" s="1"/>
  <c r="K46" i="4" l="1"/>
  <c r="K47" i="4" s="1"/>
  <c r="C49" i="4"/>
  <c r="H52" i="4" s="1"/>
  <c r="K52" i="4" l="1"/>
  <c r="K53" i="4" s="1"/>
  <c r="C55" i="4"/>
  <c r="H58" i="4" s="1"/>
  <c r="K58" i="4" l="1"/>
  <c r="K59" i="4" s="1"/>
  <c r="C61" i="4"/>
  <c r="H64" i="4" s="1"/>
  <c r="K64" i="4" l="1"/>
  <c r="K65" i="4" s="1"/>
  <c r="C67" i="4"/>
  <c r="H70" i="4" s="1"/>
  <c r="K70" i="4" l="1"/>
  <c r="K71" i="4" s="1"/>
  <c r="C73" i="4"/>
  <c r="H76" i="4" s="1"/>
  <c r="K76" i="4" l="1"/>
  <c r="K77" i="4" s="1"/>
  <c r="C79" i="4"/>
  <c r="H82" i="4" s="1"/>
  <c r="K82" i="4" l="1"/>
  <c r="K83" i="4" s="1"/>
  <c r="C85" i="4"/>
  <c r="C91" i="4" l="1"/>
  <c r="H94" i="4" s="1"/>
  <c r="K94" i="4" s="1"/>
  <c r="K95" i="4" s="1"/>
  <c r="H88" i="4"/>
  <c r="K88" i="4" s="1"/>
  <c r="K89" i="4" s="1"/>
  <c r="C97" i="4" l="1"/>
  <c r="H100" i="4" s="1"/>
  <c r="K100" i="4" s="1"/>
  <c r="K101" i="4" s="1"/>
  <c r="K104" i="4" s="1"/>
  <c r="I10" i="6" s="1"/>
  <c r="I15" i="6" s="1"/>
  <c r="I20" i="6" s="1"/>
  <c r="I26" i="6" s="1"/>
  <c r="I32" i="6" s="1"/>
</calcChain>
</file>

<file path=xl/sharedStrings.xml><?xml version="1.0" encoding="utf-8"?>
<sst xmlns="http://schemas.openxmlformats.org/spreadsheetml/2006/main" count="444" uniqueCount="170">
  <si>
    <t>Instructions for Calculation of Qualified</t>
  </si>
  <si>
    <t>Contract Price</t>
  </si>
  <si>
    <t>Before IFA will commence marketing your development, you must complete the Calculation of Qualified Contract Price form attached to these instructions (the “Calculation Form”).  This calculation will establish the minimum price at which IFA will market your development and present an offer for its purchase.</t>
  </si>
  <si>
    <t>To complete the Calculation Form, you must complete Worksheets A through D and, if the development has market rate units, Worksheet E.  The results of Worksheets A through E are transferred to the Calculation Form to determine the “Qualified Contract Price” (QCP) for the development.</t>
  </si>
  <si>
    <t>The Calculation Form is derived from a statutory formula set forth in Internal Revenue Code Section 42(h)(6)(F) f, as clarified and expanded upon at Code of Federal Regulations Section 1.42-18.  The statutory formula divides the purchase price between the low-income portion of the development and the market rate portion of the development, if any.  QCP for the low-income portion of the development is equal to the sum of development indebtedness (Worksheet A), investor equity (Worksheet B), and other capital contributions (Worksheet C) reduced by the total cash that has been distributed, or is available for distribution, from the development (Worksheet D).  The QCP is increased by the fair market value of the non-low-income portion of the buildings, which includes not only the value of any market rate units and parts of buildings, but also the fair market value of all the land underlying the buildings (Worksheet E).</t>
  </si>
  <si>
    <t>Please remember that the 12 month period for finding a buyer will not commence until the Calculation Form , is completed and returned to IFA with the notification letter and other required materials.  The calculation must be completed and certified by an independent third-party CPA who is not an employee, officer, partner, member or share holder of the owner.  The independent CPA must provide IFA with an affirmation that there is no conflict of interest.</t>
  </si>
  <si>
    <t>Further, pursuant to the Internal Revenue Service comments, the buyer and owner (and not IFA) must adjust the amount of the low-income portion of the qualified contract formula to “reflect changes in the components of the qualified contract formula, such as mortgage payments that reduce outstanding indebtedness between the time that the Agency first offers the property for sale and the closing date.”</t>
  </si>
  <si>
    <t>If you have any questions with respect to the preparation of the Calculation and Exhibits, you are encouraged to contact your LIHTC Compliance Officer at 800.432.7230 or 515.452.0400</t>
  </si>
  <si>
    <t>Calculation of Qualified Contract Price</t>
  </si>
  <si>
    <t xml:space="preserve">                Pursuant to §42(h)(6)(F) of the Internal Revenue Code</t>
  </si>
  <si>
    <t xml:space="preserve">                           As of :</t>
  </si>
  <si>
    <t>A.</t>
  </si>
  <si>
    <t>Calculation of Low-Income Portion of Payment:</t>
  </si>
  <si>
    <t>Outstanding Indebtedness secured by, or with respect to the Buildings</t>
  </si>
  <si>
    <t>(i)</t>
  </si>
  <si>
    <t>Worksheet A - Line 62</t>
  </si>
  <si>
    <t>Adjusted Investor Equity</t>
  </si>
  <si>
    <t>(ii)</t>
  </si>
  <si>
    <t>Worksheet B - Line 108</t>
  </si>
  <si>
    <t>Other Capital Contributions not reflected in (i) or (ii)</t>
  </si>
  <si>
    <t>(iii)</t>
  </si>
  <si>
    <t>From Worksheet C</t>
  </si>
  <si>
    <t>(iv)</t>
  </si>
  <si>
    <t>Total of (i), (ii), and (iii)</t>
  </si>
  <si>
    <t>Cash Distributions from or available from, the Project</t>
  </si>
  <si>
    <t>(v)</t>
  </si>
  <si>
    <t>From Worksheet D</t>
  </si>
  <si>
    <t>(vi)</t>
  </si>
  <si>
    <t>Subtract Line (v) from Line (iv)</t>
  </si>
  <si>
    <t>Applicable Fraction</t>
  </si>
  <si>
    <t>(vii)</t>
  </si>
  <si>
    <t>As set forth in the Tax Credit Regulatory Agreement</t>
  </si>
  <si>
    <t>Low-Income Portion of Qualified Contract Price</t>
  </si>
  <si>
    <t>(viii)</t>
  </si>
  <si>
    <t>Line (vi) multiplied by Line (vii)</t>
  </si>
  <si>
    <t>B.</t>
  </si>
  <si>
    <t>Fair Market Value of Non Low-Income Portion of Building(s)</t>
  </si>
  <si>
    <t>From Worksheet E</t>
  </si>
  <si>
    <t>C.</t>
  </si>
  <si>
    <t>Qualified Contract Price</t>
  </si>
  <si>
    <t>Sum of Line A(viii) and Line B</t>
  </si>
  <si>
    <t xml:space="preserve">          WORKSHEET A</t>
  </si>
  <si>
    <t xml:space="preserve">          Outstanding Indebtedness</t>
  </si>
  <si>
    <t xml:space="preserve">   With Respect to Low-Income Building(s)</t>
  </si>
  <si>
    <t xml:space="preserve">        Code §42(h)(6)(F)(i)(I)</t>
  </si>
  <si>
    <t>1.</t>
  </si>
  <si>
    <t>First Mortgage Loan</t>
  </si>
  <si>
    <t>Lender:</t>
  </si>
  <si>
    <t>Principal Balance:</t>
  </si>
  <si>
    <t>Maturity Date:</t>
  </si>
  <si>
    <t>Accrued Interest:</t>
  </si>
  <si>
    <t>Other Information:</t>
  </si>
  <si>
    <t>Subtotal</t>
  </si>
  <si>
    <t>2.</t>
  </si>
  <si>
    <t>3.</t>
  </si>
  <si>
    <t>4.</t>
  </si>
  <si>
    <t>5.</t>
  </si>
  <si>
    <t>Total Indebtedness with respect to Low-Income portion of the Building(s)</t>
  </si>
  <si>
    <t>Sum of all subtotals above:</t>
  </si>
  <si>
    <t>WORKSHEET B</t>
  </si>
  <si>
    <t>Calculation of Adjusted Investor Equity</t>
  </si>
  <si>
    <t>In the Low-Income Building(s)</t>
  </si>
  <si>
    <t>IRC §42(h)(6)(F)(i)(II)</t>
  </si>
  <si>
    <t>Year (Enter 1st year of credit period and others will auto populate)</t>
  </si>
  <si>
    <t xml:space="preserve"> Adjusted Investor Equity</t>
  </si>
  <si>
    <t>(i)   Investor:</t>
  </si>
  <si>
    <t xml:space="preserve">(ii)  Investment Amount </t>
  </si>
  <si>
    <t>(iii) Cost of Living Adjustment</t>
  </si>
  <si>
    <t>Subtotal (ii) plus (iii)</t>
  </si>
  <si>
    <t>6.</t>
  </si>
  <si>
    <t>7.</t>
  </si>
  <si>
    <t>8.</t>
  </si>
  <si>
    <t>9.</t>
  </si>
  <si>
    <t>10.</t>
  </si>
  <si>
    <t>11.</t>
  </si>
  <si>
    <t>12.</t>
  </si>
  <si>
    <t>13.</t>
  </si>
  <si>
    <t>14.</t>
  </si>
  <si>
    <t>15.</t>
  </si>
  <si>
    <t>16.</t>
  </si>
  <si>
    <t>Total Adjusted Investor Equity:</t>
  </si>
  <si>
    <t>(Sum of all subtotals above)</t>
  </si>
  <si>
    <t>WORKSHEET C</t>
  </si>
  <si>
    <t>Other Capital Contributions</t>
  </si>
  <si>
    <t>IRC §42(h)(6)(F)(i)(III)</t>
  </si>
  <si>
    <t>Please set forth below the amount of any other capital contributions made by an investor with respect to the low-income portion of the building(s) that are not included in the "Outstanding Indebtedness" identified in Worksheet A or the "Adjusted Investor Equity" identified in Worksheet B.</t>
  </si>
  <si>
    <t>Investment Amount</t>
  </si>
  <si>
    <t>(i)   Name of Investor:</t>
  </si>
  <si>
    <t>(ii)  Date of Investment:</t>
  </si>
  <si>
    <t>(iii) Use of Contribution/Proceeds:</t>
  </si>
  <si>
    <t xml:space="preserve">(iv) Other Information:  </t>
  </si>
  <si>
    <t>Total of Other Contributions:</t>
  </si>
  <si>
    <t>WORKSHEET D</t>
  </si>
  <si>
    <t>Cash Distributions</t>
  </si>
  <si>
    <t>From, or Available From, the Development</t>
  </si>
  <si>
    <t>IRC §42(h)(6)(F)(ii)</t>
  </si>
  <si>
    <t xml:space="preserve">A. </t>
  </si>
  <si>
    <t>Cash Distributed</t>
  </si>
  <si>
    <t>Amount</t>
  </si>
  <si>
    <r>
      <t xml:space="preserve">1.  </t>
    </r>
    <r>
      <rPr>
        <b/>
        <sz val="11"/>
        <rFont val="Arial"/>
        <family val="2"/>
      </rPr>
      <t>Year</t>
    </r>
  </si>
  <si>
    <t>Distributions</t>
  </si>
  <si>
    <t>Total Distributions</t>
  </si>
  <si>
    <t>Recipient:</t>
  </si>
  <si>
    <t>Characterization of Distribution (i.e. return of capital, etc.)</t>
  </si>
  <si>
    <r>
      <t xml:space="preserve">2.  </t>
    </r>
    <r>
      <rPr>
        <b/>
        <sz val="11"/>
        <rFont val="Arial"/>
        <family val="2"/>
      </rPr>
      <t>Year</t>
    </r>
  </si>
  <si>
    <r>
      <t xml:space="preserve">3.  </t>
    </r>
    <r>
      <rPr>
        <b/>
        <sz val="11"/>
        <rFont val="Arial"/>
        <family val="2"/>
      </rPr>
      <t>Year</t>
    </r>
  </si>
  <si>
    <r>
      <t xml:space="preserve">4.  </t>
    </r>
    <r>
      <rPr>
        <b/>
        <sz val="11"/>
        <rFont val="Arial"/>
        <family val="2"/>
      </rPr>
      <t>Year</t>
    </r>
  </si>
  <si>
    <r>
      <t xml:space="preserve">5.  </t>
    </r>
    <r>
      <rPr>
        <b/>
        <sz val="11"/>
        <rFont val="Arial"/>
        <family val="2"/>
      </rPr>
      <t>Year</t>
    </r>
  </si>
  <si>
    <r>
      <t xml:space="preserve">6.  </t>
    </r>
    <r>
      <rPr>
        <b/>
        <sz val="11"/>
        <rFont val="Arial"/>
        <family val="2"/>
      </rPr>
      <t>Year</t>
    </r>
  </si>
  <si>
    <r>
      <t xml:space="preserve">7.  </t>
    </r>
    <r>
      <rPr>
        <b/>
        <sz val="11"/>
        <rFont val="Arial"/>
        <family val="2"/>
      </rPr>
      <t>Year</t>
    </r>
  </si>
  <si>
    <r>
      <t xml:space="preserve">8.  </t>
    </r>
    <r>
      <rPr>
        <b/>
        <sz val="11"/>
        <rFont val="Arial"/>
        <family val="2"/>
      </rPr>
      <t>Year</t>
    </r>
  </si>
  <si>
    <r>
      <t xml:space="preserve">9.  </t>
    </r>
    <r>
      <rPr>
        <b/>
        <sz val="11"/>
        <rFont val="Arial"/>
        <family val="2"/>
      </rPr>
      <t>Year</t>
    </r>
  </si>
  <si>
    <r>
      <t xml:space="preserve">  10.  </t>
    </r>
    <r>
      <rPr>
        <b/>
        <sz val="11"/>
        <rFont val="Arial"/>
        <family val="2"/>
      </rPr>
      <t>Year</t>
    </r>
  </si>
  <si>
    <r>
      <t xml:space="preserve">11.  </t>
    </r>
    <r>
      <rPr>
        <b/>
        <sz val="11"/>
        <rFont val="Arial"/>
        <family val="2"/>
      </rPr>
      <t>Year</t>
    </r>
  </si>
  <si>
    <r>
      <t xml:space="preserve">12.  </t>
    </r>
    <r>
      <rPr>
        <b/>
        <sz val="11"/>
        <rFont val="Arial"/>
        <family val="2"/>
      </rPr>
      <t>Year</t>
    </r>
  </si>
  <si>
    <r>
      <t xml:space="preserve">13.  </t>
    </r>
    <r>
      <rPr>
        <b/>
        <sz val="11"/>
        <rFont val="Arial"/>
        <family val="2"/>
      </rPr>
      <t>Year</t>
    </r>
  </si>
  <si>
    <r>
      <t xml:space="preserve">14.  </t>
    </r>
    <r>
      <rPr>
        <b/>
        <sz val="11"/>
        <rFont val="Arial"/>
        <family val="2"/>
      </rPr>
      <t>Year</t>
    </r>
  </si>
  <si>
    <r>
      <t xml:space="preserve">15.  </t>
    </r>
    <r>
      <rPr>
        <b/>
        <sz val="11"/>
        <rFont val="Arial"/>
        <family val="2"/>
      </rPr>
      <t>Year</t>
    </r>
  </si>
  <si>
    <t>Cash Available for Distribution</t>
  </si>
  <si>
    <t>Total Balance</t>
  </si>
  <si>
    <t>Amount Available</t>
  </si>
  <si>
    <t>1. Replacement Reserve Account(s)</t>
  </si>
  <si>
    <t xml:space="preserve">(ii) </t>
  </si>
  <si>
    <t>Amount Available for distribution</t>
  </si>
  <si>
    <t>2.  Operating Reserve Account(s)</t>
  </si>
  <si>
    <r>
      <rPr>
        <b/>
        <sz val="11"/>
        <rFont val="Arial"/>
        <family val="2"/>
      </rPr>
      <t>3.  Other Reserve Account(s)</t>
    </r>
    <r>
      <rPr>
        <sz val="11"/>
        <rFont val="Arial"/>
        <family val="2"/>
      </rPr>
      <t xml:space="preserve"> (identify type of reserve and terms)</t>
    </r>
  </si>
  <si>
    <t xml:space="preserve">    </t>
  </si>
  <si>
    <t>4.  Partnership Account(s) other than reserves</t>
  </si>
  <si>
    <t>Total Available for Distribution</t>
  </si>
  <si>
    <t>Sum of Lines 1(ii) - 4(ii)</t>
  </si>
  <si>
    <t>TOTAL CASH CONTRIBUTED AND AVAILABLE FOR DISTRIBUTION</t>
  </si>
  <si>
    <t>(Sum of Sections A &amp; B)</t>
  </si>
  <si>
    <t>WORKSHEET E</t>
  </si>
  <si>
    <t>Fair Market Value on Non-Low-Income Portion of Building(s)</t>
  </si>
  <si>
    <t>Of particular note, this category includes all of the land underlying the buildings (assuming the land is owned by the owner) and the fair market value of items of personalty that are conveyed with the building(s), but have not been included in the eligible basis.  You may decide not to include a value, but if you insert a value, attach an appraisal in compliance with 26 CFR Part 1, Section 1.42-18(b)(3).    This valuation must take into account the low income restrictions encumbering the units.</t>
  </si>
  <si>
    <t xml:space="preserve">By entering a value in this section you are also certifying that the appraiser utilized is Iowa State certified and is not currently on any list for active suspension or revocation for performing appraisals in any state or listed on the Excluded Parties Lists System (“EPLS”) maintained by the General Services Administration for the United States Government.  </t>
  </si>
  <si>
    <t xml:space="preserve">The fair market value of </t>
  </si>
  <si>
    <t xml:space="preserve">the non-low-income portion is:   </t>
  </si>
  <si>
    <t>&lt;--Enter an amount here</t>
  </si>
  <si>
    <t xml:space="preserve">Note:  The fair market value of the non-low-income portion of the building(s) may be adjusted after the offer of sale of the building(s) to the general public and before the close of the one-year offer of sale period only by mutual consent of IFA and the owner. </t>
  </si>
  <si>
    <t xml:space="preserve"> </t>
  </si>
  <si>
    <t>Consumer Price Index - All Urban Consumers</t>
  </si>
  <si>
    <t>Original Data Value</t>
  </si>
  <si>
    <t>Series Id:</t>
  </si>
  <si>
    <t>CUUR0200SA0</t>
  </si>
  <si>
    <t>Not Seasonally Adjusted</t>
  </si>
  <si>
    <t>Area:</t>
  </si>
  <si>
    <t>Midwest Urban</t>
  </si>
  <si>
    <t>Item:</t>
  </si>
  <si>
    <t>All items</t>
  </si>
  <si>
    <t>Base Period:</t>
  </si>
  <si>
    <t>1982-84=100</t>
  </si>
  <si>
    <t>Years:</t>
  </si>
  <si>
    <t>Year</t>
  </si>
  <si>
    <t>Jan</t>
  </si>
  <si>
    <t>Feb</t>
  </si>
  <si>
    <t>Mar</t>
  </si>
  <si>
    <t>Apr</t>
  </si>
  <si>
    <t>May</t>
  </si>
  <si>
    <t>Jun</t>
  </si>
  <si>
    <t>Jul</t>
  </si>
  <si>
    <t>Aug</t>
  </si>
  <si>
    <t>Sep</t>
  </si>
  <si>
    <t>Oct</t>
  </si>
  <si>
    <t>Nov</t>
  </si>
  <si>
    <t>Dec</t>
  </si>
  <si>
    <t>Yearly Total 
(as of 8-31)</t>
  </si>
  <si>
    <t>COL for buildings offered
for sale during 2021</t>
  </si>
  <si>
    <t>The  Calculation Form and its attached Worksheets are only one part of completing the Qualified Contract request package. Please refer to IFA‘s Low Income Housing Tax Credit Program Compliance Monitoring Manual, Section 7.11 for a complete discussion of the process. The current compliance manual may be found on the IFA web page located at www.iowafinance.com</t>
  </si>
  <si>
    <t>1985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</si>
</sst>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00"/>
    <numFmt numFmtId="165" formatCode="0.0"/>
    <numFmt numFmtId="166" formatCode="0.000%"/>
    <numFmt numFmtId="167" formatCode="0.0000"/>
    <numFmt numFmtId="168" formatCode="0.0000000000"/>
    <numFmt numFmtId="169" formatCode="_(* #,##0.0000_);_(* \(#,##0.0000\);_(* &quot;-&quot;????_);_(@_)"/>
    <numFmt numFmtId="170" formatCode="&quot;$&quot;#,##0.00"/>
  </numFmts>
  <fonts count="53"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8"/>
      <name val="Arial"/>
      <family val="2"/>
    </font>
    <font>
      <b/>
      <sz val="10"/>
      <name val="Arial"/>
      <family val="2"/>
    </font>
    <font>
      <sz val="10"/>
      <name val="Times New Roman"/>
      <family val="1"/>
    </font>
    <font>
      <b/>
      <sz val="10"/>
      <color indexed="12"/>
      <name val="Arial"/>
      <family val="2"/>
    </font>
    <font>
      <sz val="12"/>
      <name val="Arial"/>
      <family val="2"/>
    </font>
    <font>
      <b/>
      <sz val="12"/>
      <name val="Arial"/>
      <family val="2"/>
    </font>
    <font>
      <sz val="10"/>
      <name val="Arial"/>
      <family val="2"/>
    </font>
    <font>
      <sz val="10"/>
      <color indexed="12"/>
      <name val="Arial"/>
      <family val="2"/>
    </font>
    <font>
      <b/>
      <i/>
      <sz val="12"/>
      <name val="Arial"/>
      <family val="2"/>
    </font>
    <font>
      <b/>
      <sz val="12"/>
      <color indexed="12"/>
      <name val="Arial"/>
      <family val="2"/>
    </font>
    <font>
      <sz val="12"/>
      <color indexed="12"/>
      <name val="Arial"/>
      <family val="2"/>
    </font>
    <font>
      <b/>
      <i/>
      <sz val="10"/>
      <name val="Arial"/>
      <family val="2"/>
    </font>
    <font>
      <b/>
      <sz val="8"/>
      <name val="Arial"/>
      <family val="2"/>
    </font>
    <font>
      <sz val="11"/>
      <name val="Arial"/>
      <family val="2"/>
    </font>
    <font>
      <b/>
      <sz val="11"/>
      <name val="Arial"/>
      <family val="2"/>
    </font>
    <font>
      <b/>
      <sz val="11"/>
      <color indexed="12"/>
      <name val="Arial"/>
      <family val="2"/>
    </font>
    <font>
      <sz val="11"/>
      <color indexed="12"/>
      <name val="Arial"/>
      <family val="2"/>
    </font>
    <font>
      <sz val="12"/>
      <color rgb="FFFF0000"/>
      <name val="Arial"/>
      <family val="2"/>
    </font>
    <font>
      <sz val="11"/>
      <color rgb="FF000000"/>
      <name val="Calibri"/>
      <family val="2"/>
    </font>
    <font>
      <sz val="12"/>
      <color rgb="FF000000"/>
      <name val="Arial"/>
      <family val="2"/>
    </font>
    <font>
      <b/>
      <sz val="12"/>
      <color rgb="FF000000"/>
      <name val="Arial"/>
      <family val="2"/>
    </font>
    <font>
      <b/>
      <sz val="12"/>
      <color rgb="FF0000FF"/>
      <name val="Arial"/>
      <family val="2"/>
    </font>
    <font>
      <b/>
      <sz val="11"/>
      <color indexed="8"/>
      <name val="Arial"/>
      <family val="2"/>
    </font>
    <font>
      <sz val="11"/>
      <color indexed="8"/>
      <name val="Arial"/>
      <family val="2"/>
    </font>
    <font>
      <b/>
      <sz val="11"/>
      <color rgb="FF000000"/>
      <name val="Tahoma"/>
      <family val="2"/>
    </font>
    <font>
      <sz val="11"/>
      <color rgb="FF000000"/>
      <name val="Tahoma"/>
      <family val="2"/>
    </font>
    <font>
      <b/>
      <sz val="9"/>
      <name val="Arial"/>
      <family val="2"/>
    </font>
    <font>
      <sz val="9"/>
      <name val="Arial"/>
      <family val="2"/>
    </font>
    <font>
      <sz val="10"/>
      <color theme="0"/>
      <name val="Times New Roman"/>
      <family val="1"/>
    </font>
    <font>
      <b/>
      <sz val="10"/>
      <color rgb="FF0000FF"/>
      <name val="Arial"/>
      <family val="2"/>
    </font>
    <font>
      <sz val="12"/>
      <color theme="0"/>
      <name val="Times New Roman"/>
      <family val="1"/>
    </font>
    <font>
      <u/>
      <sz val="11"/>
      <name val="Arial"/>
      <family val="2"/>
    </font>
    <font>
      <b/>
      <sz val="11"/>
      <color rgb="FF0000FF"/>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EEF4FF"/>
        <bgColor indexed="64"/>
      </patternFill>
    </fill>
    <fill>
      <patternFill patternType="solid">
        <fgColor rgb="FFEEEEEE"/>
        <bgColor indexed="64"/>
      </patternFill>
    </fill>
    <fill>
      <patternFill patternType="solid">
        <fgColor rgb="FFDBEAFF"/>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8"/>
      </bottom>
      <diagonal/>
    </border>
    <border>
      <left/>
      <right/>
      <top/>
      <bottom style="medium">
        <color indexed="64"/>
      </bottom>
      <diagonal/>
    </border>
    <border>
      <left/>
      <right/>
      <top/>
      <bottom style="double">
        <color indexed="64"/>
      </bottom>
      <diagonal/>
    </border>
    <border>
      <left/>
      <right/>
      <top/>
      <bottom style="thick">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rgb="FF999999"/>
      </left>
      <right/>
      <top/>
      <bottom style="medium">
        <color rgb="FF999999"/>
      </bottom>
      <diagonal/>
    </border>
    <border>
      <left style="medium">
        <color rgb="FFAAAAAA"/>
      </left>
      <right/>
      <top style="medium">
        <color rgb="FFAAAAAA"/>
      </top>
      <bottom style="medium">
        <color rgb="FF999999"/>
      </bottom>
      <diagonal/>
    </border>
    <border>
      <left style="medium">
        <color rgb="FF999999"/>
      </left>
      <right/>
      <top style="medium">
        <color rgb="FFAAAAAA"/>
      </top>
      <bottom style="medium">
        <color rgb="FF999999"/>
      </bottom>
      <diagonal/>
    </border>
    <border>
      <left style="medium">
        <color rgb="FFAAAAAA"/>
      </left>
      <right/>
      <top/>
      <bottom style="medium">
        <color rgb="FF999999"/>
      </bottom>
      <diagonal/>
    </border>
    <border>
      <left style="medium">
        <color rgb="FFAAAAAA"/>
      </left>
      <right/>
      <top/>
      <bottom style="medium">
        <color rgb="FFAAAAAA"/>
      </bottom>
      <diagonal/>
    </border>
    <border>
      <left style="medium">
        <color rgb="FF999999"/>
      </left>
      <right/>
      <top/>
      <bottom style="medium">
        <color rgb="FFAAAAAA"/>
      </bottom>
      <diagonal/>
    </border>
    <border>
      <left style="medium">
        <color rgb="FFAAAAAA"/>
      </left>
      <right style="medium">
        <color rgb="FFAAAAAA"/>
      </right>
      <top style="medium">
        <color rgb="FFAAAAAA"/>
      </top>
      <bottom style="medium">
        <color rgb="FF999999"/>
      </bottom>
      <diagonal/>
    </border>
    <border>
      <left style="medium">
        <color rgb="FFAAAAAA"/>
      </left>
      <right style="medium">
        <color rgb="FFAAAAAA"/>
      </right>
      <top style="medium">
        <color rgb="FFAAAAAA"/>
      </top>
      <bottom style="medium">
        <color rgb="FFAAAAAA"/>
      </bottom>
      <diagonal/>
    </border>
    <border>
      <left/>
      <right/>
      <top/>
      <bottom style="medium">
        <color rgb="FFAAAAAA"/>
      </bottom>
      <diagonal/>
    </border>
    <border>
      <left style="medium">
        <color rgb="FFAAAAAA"/>
      </left>
      <right/>
      <top style="medium">
        <color rgb="FFAAAAAA"/>
      </top>
      <bottom style="medium">
        <color rgb="FFAAAAAA"/>
      </bottom>
      <diagonal/>
    </border>
    <border>
      <left style="medium">
        <color rgb="FF999999"/>
      </left>
      <right/>
      <top style="medium">
        <color rgb="FFAAAAAA"/>
      </top>
      <bottom style="medium">
        <color rgb="FFAAAAAA"/>
      </bottom>
      <diagonal/>
    </border>
    <border>
      <left style="medium">
        <color rgb="FF999999"/>
      </left>
      <right style="medium">
        <color rgb="FFAAAAAA"/>
      </right>
      <top style="medium">
        <color rgb="FFAAAAAA"/>
      </top>
      <bottom style="medium">
        <color rgb="FFAAAAAA"/>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4" fontId="1" fillId="0" borderId="0" applyFont="0" applyFill="0" applyBorder="0" applyAlignment="0" applyProtection="0"/>
  </cellStyleXfs>
  <cellXfs count="153">
    <xf numFmtId="0" fontId="0" fillId="0" borderId="0" xfId="0"/>
    <xf numFmtId="0" fontId="19" fillId="0" borderId="0" xfId="0" applyFont="1"/>
    <xf numFmtId="0" fontId="22" fillId="0" borderId="0" xfId="0" applyFont="1"/>
    <xf numFmtId="0" fontId="24" fillId="0" borderId="0" xfId="0" applyFont="1"/>
    <xf numFmtId="0" fontId="24" fillId="0" borderId="0" xfId="0" applyFont="1" applyBorder="1"/>
    <xf numFmtId="0" fontId="0" fillId="0" borderId="0" xfId="0" applyBorder="1"/>
    <xf numFmtId="0" fontId="21" fillId="0" borderId="0" xfId="0" applyFont="1" applyAlignment="1">
      <alignment horizontal="right"/>
    </xf>
    <xf numFmtId="0" fontId="26" fillId="0" borderId="0" xfId="0" applyFont="1"/>
    <xf numFmtId="0" fontId="21" fillId="0" borderId="0" xfId="0" applyFont="1"/>
    <xf numFmtId="0" fontId="26" fillId="0" borderId="0" xfId="0" applyFont="1" applyBorder="1"/>
    <xf numFmtId="10" fontId="27" fillId="0" borderId="11" xfId="0" applyNumberFormat="1" applyFont="1" applyBorder="1" applyProtection="1">
      <protection locked="0"/>
    </xf>
    <xf numFmtId="44" fontId="23" fillId="0" borderId="13" xfId="0" applyNumberFormat="1" applyFont="1" applyBorder="1"/>
    <xf numFmtId="49" fontId="25" fillId="0" borderId="0" xfId="0" applyNumberFormat="1" applyFont="1"/>
    <xf numFmtId="0" fontId="24" fillId="0" borderId="0" xfId="0" applyFont="1" applyAlignment="1">
      <alignment horizontal="right"/>
    </xf>
    <xf numFmtId="44" fontId="29" fillId="0" borderId="11" xfId="0" applyNumberFormat="1" applyFont="1" applyBorder="1" applyProtection="1">
      <protection locked="0"/>
    </xf>
    <xf numFmtId="14" fontId="30" fillId="0" borderId="14" xfId="0" applyNumberFormat="1" applyFont="1" applyBorder="1" applyAlignment="1" applyProtection="1">
      <alignment horizontal="center"/>
      <protection locked="0"/>
    </xf>
    <xf numFmtId="44" fontId="25" fillId="0" borderId="0" xfId="0" applyNumberFormat="1" applyFont="1"/>
    <xf numFmtId="44" fontId="24" fillId="0" borderId="0" xfId="0" applyNumberFormat="1" applyFont="1"/>
    <xf numFmtId="0" fontId="24" fillId="0" borderId="0" xfId="0" applyFont="1" applyAlignment="1">
      <alignment horizontal="left" indent="4"/>
    </xf>
    <xf numFmtId="44" fontId="29" fillId="0" borderId="11" xfId="0" applyNumberFormat="1" applyFont="1" applyBorder="1" applyProtection="1"/>
    <xf numFmtId="44" fontId="29" fillId="0" borderId="0" xfId="0" applyNumberFormat="1" applyFont="1" applyBorder="1" applyProtection="1"/>
    <xf numFmtId="44" fontId="29" fillId="0" borderId="15" xfId="0" applyNumberFormat="1" applyFont="1" applyBorder="1" applyProtection="1"/>
    <xf numFmtId="44" fontId="29" fillId="0" borderId="12" xfId="0" applyNumberFormat="1" applyFont="1" applyBorder="1"/>
    <xf numFmtId="0" fontId="25" fillId="0" borderId="0" xfId="0" applyFont="1" applyBorder="1" applyAlignment="1">
      <alignment horizontal="justify"/>
    </xf>
    <xf numFmtId="0" fontId="25" fillId="0" borderId="0" xfId="0" applyFont="1" applyBorder="1" applyAlignment="1">
      <alignment horizontal="center"/>
    </xf>
    <xf numFmtId="0" fontId="24" fillId="0" borderId="0" xfId="0" applyFont="1" applyBorder="1" applyAlignment="1">
      <alignment horizontal="justify"/>
    </xf>
    <xf numFmtId="49" fontId="21" fillId="0" borderId="0" xfId="0" applyNumberFormat="1" applyFont="1"/>
    <xf numFmtId="0" fontId="26" fillId="0" borderId="0" xfId="0" applyFont="1" applyProtection="1"/>
    <xf numFmtId="0" fontId="21" fillId="0" borderId="0" xfId="0" applyFont="1" applyProtection="1"/>
    <xf numFmtId="44" fontId="26" fillId="0" borderId="15" xfId="0" applyNumberFormat="1" applyFont="1" applyBorder="1" applyProtection="1"/>
    <xf numFmtId="44" fontId="26" fillId="0" borderId="0" xfId="0" applyNumberFormat="1" applyFont="1" applyBorder="1"/>
    <xf numFmtId="44" fontId="27" fillId="0" borderId="16" xfId="0" applyNumberFormat="1" applyFont="1" applyBorder="1"/>
    <xf numFmtId="49" fontId="21" fillId="0" borderId="0" xfId="0" applyNumberFormat="1" applyFont="1" applyProtection="1"/>
    <xf numFmtId="49" fontId="26" fillId="0" borderId="0" xfId="0" applyNumberFormat="1" applyFont="1"/>
    <xf numFmtId="44" fontId="27" fillId="0" borderId="11" xfId="0" applyNumberFormat="1" applyFont="1" applyBorder="1" applyProtection="1">
      <protection locked="0"/>
    </xf>
    <xf numFmtId="44" fontId="23" fillId="0" borderId="12" xfId="0" applyNumberFormat="1" applyFont="1" applyBorder="1"/>
    <xf numFmtId="0" fontId="33" fillId="0" borderId="0" xfId="0" applyFont="1"/>
    <xf numFmtId="0" fontId="34" fillId="0" borderId="0" xfId="0" applyFont="1"/>
    <xf numFmtId="0" fontId="33" fillId="0" borderId="0" xfId="0" applyFont="1" applyAlignment="1">
      <alignment horizontal="right"/>
    </xf>
    <xf numFmtId="0" fontId="35" fillId="0" borderId="14" xfId="0" applyFont="1" applyBorder="1" applyAlignment="1" applyProtection="1">
      <alignment horizontal="center"/>
      <protection locked="0"/>
    </xf>
    <xf numFmtId="49" fontId="33" fillId="0" borderId="0" xfId="0" applyNumberFormat="1" applyFont="1" applyAlignment="1">
      <alignment horizontal="left"/>
    </xf>
    <xf numFmtId="44" fontId="35" fillId="0" borderId="14" xfId="0" applyNumberFormat="1" applyFont="1" applyBorder="1" applyProtection="1">
      <protection locked="0"/>
    </xf>
    <xf numFmtId="0" fontId="33" fillId="0" borderId="0" xfId="0" applyFont="1" applyBorder="1" applyAlignment="1" applyProtection="1"/>
    <xf numFmtId="0" fontId="34" fillId="0" borderId="0" xfId="0" applyFont="1" applyAlignment="1">
      <alignment horizontal="right"/>
    </xf>
    <xf numFmtId="0" fontId="33" fillId="0" borderId="0" xfId="0" applyFont="1" applyBorder="1"/>
    <xf numFmtId="0" fontId="34" fillId="0" borderId="0" xfId="0" applyFont="1" applyAlignment="1">
      <alignment horizontal="right" indent="1"/>
    </xf>
    <xf numFmtId="44" fontId="35" fillId="0" borderId="12" xfId="0" applyNumberFormat="1" applyFont="1" applyBorder="1"/>
    <xf numFmtId="0" fontId="25" fillId="0" borderId="0" xfId="0" applyFont="1" applyAlignment="1">
      <alignment horizontal="left"/>
    </xf>
    <xf numFmtId="0" fontId="24" fillId="0" borderId="0" xfId="0" applyFont="1" applyAlignment="1">
      <alignment wrapText="1"/>
    </xf>
    <xf numFmtId="0" fontId="0" fillId="0" borderId="0" xfId="0" applyAlignment="1">
      <alignment vertical="center"/>
    </xf>
    <xf numFmtId="0" fontId="37" fillId="0" borderId="0" xfId="0" applyFont="1" applyAlignment="1">
      <alignment vertical="center"/>
    </xf>
    <xf numFmtId="0" fontId="38" fillId="0" borderId="0" xfId="0" applyFont="1"/>
    <xf numFmtId="0" fontId="39" fillId="0" borderId="0" xfId="0" applyFont="1" applyAlignment="1">
      <alignment wrapText="1"/>
    </xf>
    <xf numFmtId="0" fontId="42" fillId="0" borderId="10" xfId="0" applyFont="1" applyBorder="1" applyAlignment="1">
      <alignment horizontal="center" wrapText="1"/>
    </xf>
    <xf numFmtId="0" fontId="44" fillId="26" borderId="19" xfId="0" applyFont="1" applyFill="1" applyBorder="1" applyAlignment="1">
      <alignment horizontal="left" vertical="center"/>
    </xf>
    <xf numFmtId="0" fontId="44" fillId="27" borderId="21" xfId="0" applyFont="1" applyFill="1" applyBorder="1" applyAlignment="1">
      <alignment horizontal="left" vertical="center"/>
    </xf>
    <xf numFmtId="0" fontId="44" fillId="26" borderId="21" xfId="0" applyFont="1" applyFill="1" applyBorder="1" applyAlignment="1">
      <alignment horizontal="left" vertical="center"/>
    </xf>
    <xf numFmtId="0" fontId="44" fillId="27" borderId="22" xfId="0" applyFont="1" applyFill="1" applyBorder="1" applyAlignment="1">
      <alignment horizontal="left" vertical="center"/>
    </xf>
    <xf numFmtId="0" fontId="44" fillId="26" borderId="25" xfId="0" applyFont="1" applyFill="1" applyBorder="1" applyAlignment="1">
      <alignment horizontal="left" vertical="center"/>
    </xf>
    <xf numFmtId="165" fontId="45" fillId="24" borderId="25" xfId="0" applyNumberFormat="1" applyFont="1" applyFill="1" applyBorder="1" applyAlignment="1">
      <alignment horizontal="right" vertical="center"/>
    </xf>
    <xf numFmtId="0" fontId="44" fillId="26" borderId="24" xfId="0" applyFont="1" applyFill="1" applyBorder="1" applyAlignment="1">
      <alignment horizontal="left" vertical="center"/>
    </xf>
    <xf numFmtId="165" fontId="45" fillId="24" borderId="24" xfId="0" applyNumberFormat="1" applyFont="1" applyFill="1" applyBorder="1" applyAlignment="1">
      <alignment horizontal="right" vertical="center"/>
    </xf>
    <xf numFmtId="0" fontId="47" fillId="0" borderId="0" xfId="0" applyFont="1"/>
    <xf numFmtId="0" fontId="48" fillId="0" borderId="0" xfId="0" applyFont="1"/>
    <xf numFmtId="164" fontId="45" fillId="24" borderId="25" xfId="0" applyNumberFormat="1" applyFont="1" applyFill="1" applyBorder="1" applyAlignment="1">
      <alignment horizontal="right" vertical="center"/>
    </xf>
    <xf numFmtId="164" fontId="45" fillId="24" borderId="24" xfId="0" applyNumberFormat="1" applyFont="1" applyFill="1" applyBorder="1" applyAlignment="1">
      <alignment horizontal="right" vertical="center"/>
    </xf>
    <xf numFmtId="166" fontId="27" fillId="0" borderId="12" xfId="0" applyNumberFormat="1" applyFont="1" applyBorder="1" applyProtection="1"/>
    <xf numFmtId="44" fontId="27" fillId="0" borderId="16" xfId="43" applyFont="1" applyBorder="1" applyProtection="1">
      <protection locked="0"/>
    </xf>
    <xf numFmtId="44" fontId="49" fillId="0" borderId="12" xfId="0" applyNumberFormat="1" applyFont="1" applyBorder="1"/>
    <xf numFmtId="0" fontId="50" fillId="0" borderId="0" xfId="0" applyFont="1"/>
    <xf numFmtId="0" fontId="19" fillId="0" borderId="0" xfId="0" applyFont="1" applyFill="1"/>
    <xf numFmtId="168" fontId="27" fillId="0" borderId="12" xfId="39" applyNumberFormat="1" applyFont="1" applyBorder="1" applyProtection="1"/>
    <xf numFmtId="168" fontId="45" fillId="24" borderId="25" xfId="0" applyNumberFormat="1" applyFont="1" applyFill="1" applyBorder="1" applyAlignment="1">
      <alignment horizontal="right" vertical="center"/>
    </xf>
    <xf numFmtId="167" fontId="45" fillId="24" borderId="20" xfId="0" applyNumberFormat="1" applyFont="1" applyFill="1" applyBorder="1" applyAlignment="1">
      <alignment horizontal="right" vertical="center"/>
    </xf>
    <xf numFmtId="167" fontId="45" fillId="25" borderId="18" xfId="0" applyNumberFormat="1" applyFont="1" applyFill="1" applyBorder="1" applyAlignment="1">
      <alignment horizontal="right" vertical="center"/>
    </xf>
    <xf numFmtId="167" fontId="45" fillId="24" borderId="18" xfId="0" applyNumberFormat="1" applyFont="1" applyFill="1" applyBorder="1" applyAlignment="1">
      <alignment horizontal="right" vertical="center"/>
    </xf>
    <xf numFmtId="167" fontId="45" fillId="25" borderId="23" xfId="0" applyNumberFormat="1" applyFont="1" applyFill="1" applyBorder="1" applyAlignment="1">
      <alignment horizontal="right" vertical="center"/>
    </xf>
    <xf numFmtId="0" fontId="46" fillId="0" borderId="26" xfId="0" applyFont="1" applyBorder="1" applyAlignment="1">
      <alignment horizontal="center" wrapText="1"/>
    </xf>
    <xf numFmtId="0" fontId="46" fillId="0" borderId="0" xfId="0" applyFont="1" applyBorder="1" applyAlignment="1">
      <alignment horizontal="center" wrapText="1"/>
    </xf>
    <xf numFmtId="0" fontId="33" fillId="0" borderId="0" xfId="0" applyFont="1" applyProtection="1"/>
    <xf numFmtId="0" fontId="33" fillId="0" borderId="0" xfId="0" applyFont="1" applyAlignment="1" applyProtection="1">
      <alignment horizontal="right"/>
    </xf>
    <xf numFmtId="0" fontId="36" fillId="0" borderId="0" xfId="0" applyFont="1" applyBorder="1" applyAlignment="1" applyProtection="1">
      <alignment horizontal="left"/>
    </xf>
    <xf numFmtId="0" fontId="34" fillId="0" borderId="0" xfId="0" applyFont="1" applyAlignment="1" applyProtection="1">
      <alignment horizontal="right" indent="1"/>
    </xf>
    <xf numFmtId="0" fontId="35" fillId="0" borderId="0" xfId="0" applyFont="1" applyBorder="1" applyAlignment="1" applyProtection="1">
      <alignment horizontal="center"/>
    </xf>
    <xf numFmtId="0" fontId="33" fillId="0" borderId="0" xfId="0" applyFont="1"/>
    <xf numFmtId="0" fontId="33" fillId="0" borderId="0" xfId="0" applyFont="1"/>
    <xf numFmtId="170" fontId="51" fillId="0" borderId="0" xfId="0" applyNumberFormat="1" applyFont="1" applyProtection="1"/>
    <xf numFmtId="0" fontId="33" fillId="0" borderId="0" xfId="0" applyFont="1" applyAlignment="1">
      <alignment horizontal="left"/>
    </xf>
    <xf numFmtId="0" fontId="51" fillId="0" borderId="0" xfId="0" applyFont="1"/>
    <xf numFmtId="4" fontId="51" fillId="0" borderId="0" xfId="0" applyNumberFormat="1" applyFont="1"/>
    <xf numFmtId="44" fontId="52" fillId="0" borderId="12" xfId="0" applyNumberFormat="1" applyFont="1" applyBorder="1"/>
    <xf numFmtId="44" fontId="35" fillId="0" borderId="14" xfId="0" applyNumberFormat="1" applyFont="1" applyBorder="1" applyProtection="1"/>
    <xf numFmtId="44" fontId="23" fillId="0" borderId="11" xfId="0" applyNumberFormat="1" applyFont="1" applyBorder="1"/>
    <xf numFmtId="0" fontId="33" fillId="0" borderId="0" xfId="0" applyFont="1"/>
    <xf numFmtId="0" fontId="33" fillId="0" borderId="0" xfId="0" applyFont="1"/>
    <xf numFmtId="0" fontId="26" fillId="0" borderId="0" xfId="0" applyFont="1" applyAlignment="1"/>
    <xf numFmtId="0" fontId="21" fillId="0" borderId="0" xfId="0" applyFont="1" applyAlignment="1">
      <alignment horizontal="center"/>
    </xf>
    <xf numFmtId="0" fontId="26" fillId="0" borderId="0" xfId="0" applyFont="1" applyAlignment="1">
      <alignment horizontal="center"/>
    </xf>
    <xf numFmtId="0" fontId="31" fillId="0" borderId="0" xfId="0" applyFont="1" applyAlignment="1">
      <alignment horizontal="center"/>
    </xf>
    <xf numFmtId="0" fontId="34" fillId="0" borderId="0" xfId="0" applyFont="1" applyAlignment="1">
      <alignment horizontal="left"/>
    </xf>
    <xf numFmtId="0" fontId="42" fillId="0" borderId="0" xfId="0" applyFont="1" applyAlignment="1">
      <alignment horizontal="left" vertical="top" wrapText="1"/>
    </xf>
    <xf numFmtId="169" fontId="45" fillId="25" borderId="27" xfId="0" applyNumberFormat="1" applyFont="1" applyFill="1" applyBorder="1" applyAlignment="1">
      <alignment horizontal="right"/>
    </xf>
    <xf numFmtId="169" fontId="45" fillId="25" borderId="28" xfId="0" applyNumberFormat="1" applyFont="1" applyFill="1" applyBorder="1" applyAlignment="1">
      <alignment horizontal="right"/>
    </xf>
    <xf numFmtId="169" fontId="45" fillId="25" borderId="29" xfId="0" applyNumberFormat="1" applyFont="1" applyFill="1" applyBorder="1" applyAlignment="1">
      <alignment horizontal="right"/>
    </xf>
    <xf numFmtId="169" fontId="45" fillId="0" borderId="27" xfId="0" applyNumberFormat="1" applyFont="1" applyFill="1" applyBorder="1" applyAlignment="1">
      <alignment horizontal="right"/>
    </xf>
    <xf numFmtId="169" fontId="45" fillId="0" borderId="28" xfId="0" applyNumberFormat="1" applyFont="1" applyFill="1" applyBorder="1" applyAlignment="1">
      <alignment horizontal="right"/>
    </xf>
    <xf numFmtId="0" fontId="24" fillId="0" borderId="0" xfId="0" applyFont="1" applyAlignment="1">
      <alignment horizontal="left" vertical="center" indent="4"/>
    </xf>
    <xf numFmtId="0" fontId="25" fillId="0" borderId="0" xfId="0" applyFont="1" applyAlignment="1">
      <alignment horizontal="left" vertical="center"/>
    </xf>
    <xf numFmtId="0" fontId="0" fillId="0" borderId="0" xfId="0" applyAlignment="1">
      <alignment horizontal="left"/>
    </xf>
    <xf numFmtId="0" fontId="24"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xf numFmtId="0" fontId="26" fillId="0" borderId="0" xfId="0" applyFont="1" applyAlignment="1"/>
    <xf numFmtId="0" fontId="21" fillId="0" borderId="0" xfId="0" applyFont="1" applyAlignment="1">
      <alignment horizontal="center"/>
    </xf>
    <xf numFmtId="0" fontId="26" fillId="0" borderId="0" xfId="0" applyFont="1" applyAlignment="1">
      <alignment horizontal="center"/>
    </xf>
    <xf numFmtId="14" fontId="23" fillId="0" borderId="14" xfId="0" applyNumberFormat="1" applyFont="1" applyBorder="1" applyAlignment="1" applyProtection="1">
      <alignment horizontal="left"/>
      <protection locked="0"/>
    </xf>
    <xf numFmtId="0" fontId="23" fillId="0" borderId="14" xfId="0" applyFont="1" applyBorder="1" applyAlignment="1" applyProtection="1">
      <alignment horizontal="left"/>
      <protection locked="0"/>
    </xf>
    <xf numFmtId="0" fontId="24" fillId="0" borderId="0" xfId="0" applyFont="1" applyAlignment="1"/>
    <xf numFmtId="0" fontId="30" fillId="0" borderId="14" xfId="0" applyFont="1" applyBorder="1" applyAlignment="1" applyProtection="1">
      <protection locked="0"/>
    </xf>
    <xf numFmtId="0" fontId="25" fillId="0" borderId="0" xfId="0" applyFont="1" applyAlignment="1"/>
    <xf numFmtId="0" fontId="29" fillId="0" borderId="11" xfId="0" applyFont="1" applyBorder="1" applyAlignment="1" applyProtection="1">
      <protection locked="0"/>
    </xf>
    <xf numFmtId="0" fontId="23" fillId="0" borderId="11" xfId="0" applyFont="1" applyBorder="1" applyAlignment="1" applyProtection="1">
      <protection locked="0"/>
    </xf>
    <xf numFmtId="0" fontId="25" fillId="0" borderId="0" xfId="0" applyFont="1" applyAlignment="1">
      <alignment horizontal="center"/>
    </xf>
    <xf numFmtId="0" fontId="28" fillId="0" borderId="0" xfId="0" applyFont="1" applyAlignment="1">
      <alignment horizontal="center"/>
    </xf>
    <xf numFmtId="0" fontId="25" fillId="0" borderId="0" xfId="0" applyFont="1" applyAlignment="1">
      <alignment horizontal="right" indent="1"/>
    </xf>
    <xf numFmtId="0" fontId="24" fillId="0" borderId="0" xfId="0" applyFont="1" applyBorder="1" applyAlignment="1"/>
    <xf numFmtId="0" fontId="23" fillId="0" borderId="14" xfId="0" applyFont="1" applyBorder="1" applyAlignment="1" applyProtection="1">
      <alignment horizontal="center"/>
    </xf>
    <xf numFmtId="0" fontId="27" fillId="0" borderId="11" xfId="0" applyFont="1" applyBorder="1" applyAlignment="1" applyProtection="1">
      <protection locked="0"/>
    </xf>
    <xf numFmtId="0" fontId="26" fillId="0" borderId="0" xfId="0" applyFont="1" applyAlignment="1">
      <alignment horizontal="right"/>
    </xf>
    <xf numFmtId="0" fontId="23" fillId="0" borderId="14" xfId="0" applyFont="1" applyBorder="1" applyAlignment="1" applyProtection="1">
      <alignment horizontal="center"/>
      <protection locked="0"/>
    </xf>
    <xf numFmtId="0" fontId="21" fillId="0" borderId="0" xfId="0" applyFont="1" applyAlignment="1">
      <alignment horizontal="left"/>
    </xf>
    <xf numFmtId="0" fontId="32" fillId="0" borderId="0" xfId="0" applyFont="1" applyAlignment="1">
      <alignment horizontal="right"/>
    </xf>
    <xf numFmtId="0" fontId="20" fillId="0" borderId="0" xfId="0" applyFont="1" applyAlignment="1">
      <alignment horizontal="right"/>
    </xf>
    <xf numFmtId="14" fontId="27" fillId="0" borderId="17" xfId="0" applyNumberFormat="1" applyFont="1" applyBorder="1" applyAlignment="1" applyProtection="1">
      <alignment horizontal="left"/>
      <protection locked="0"/>
    </xf>
    <xf numFmtId="0" fontId="27" fillId="0" borderId="17" xfId="0" applyFont="1" applyBorder="1" applyAlignment="1" applyProtection="1">
      <alignment horizontal="left"/>
      <protection locked="0"/>
    </xf>
    <xf numFmtId="0" fontId="26" fillId="0" borderId="0" xfId="0" applyFont="1" applyAlignment="1">
      <alignment vertical="center" wrapText="1"/>
    </xf>
    <xf numFmtId="0" fontId="31" fillId="0" borderId="0" xfId="0" applyFont="1" applyAlignment="1">
      <alignment horizontal="center"/>
    </xf>
    <xf numFmtId="0" fontId="27" fillId="0" borderId="14" xfId="0" applyFont="1" applyBorder="1" applyAlignment="1" applyProtection="1">
      <protection locked="0"/>
    </xf>
    <xf numFmtId="0" fontId="27" fillId="0" borderId="14" xfId="0" applyFont="1" applyBorder="1" applyAlignment="1" applyProtection="1">
      <alignment horizontal="left"/>
      <protection locked="0"/>
    </xf>
    <xf numFmtId="0" fontId="34" fillId="0" borderId="0" xfId="0" applyNumberFormat="1" applyFont="1" applyAlignment="1">
      <alignment horizontal="center"/>
    </xf>
    <xf numFmtId="0" fontId="33" fillId="0" borderId="0" xfId="0" applyNumberFormat="1" applyFont="1" applyAlignment="1">
      <alignment horizontal="center"/>
    </xf>
    <xf numFmtId="0" fontId="36" fillId="0" borderId="14" xfId="0" applyFont="1" applyBorder="1" applyAlignment="1" applyProtection="1">
      <alignment horizontal="left"/>
      <protection locked="0"/>
    </xf>
    <xf numFmtId="0" fontId="34" fillId="0" borderId="0" xfId="0" applyFont="1" applyAlignment="1">
      <alignment horizontal="left"/>
    </xf>
    <xf numFmtId="0" fontId="40" fillId="0" borderId="0" xfId="0" applyFont="1" applyAlignment="1">
      <alignment horizontal="center" vertical="center"/>
    </xf>
    <xf numFmtId="0" fontId="24" fillId="0" borderId="0" xfId="0" applyFont="1" applyAlignment="1">
      <alignment horizontal="left" wrapText="1"/>
    </xf>
    <xf numFmtId="44" fontId="41" fillId="0" borderId="0" xfId="0" applyNumberFormat="1" applyFont="1" applyBorder="1" applyAlignment="1" applyProtection="1">
      <alignment horizontal="center"/>
      <protection locked="0"/>
    </xf>
    <xf numFmtId="44" fontId="41" fillId="0" borderId="14" xfId="0" applyNumberFormat="1" applyFont="1" applyBorder="1" applyAlignment="1" applyProtection="1">
      <alignment horizontal="center"/>
      <protection locked="0"/>
    </xf>
    <xf numFmtId="0" fontId="39" fillId="0" borderId="0" xfId="0" applyFont="1" applyAlignment="1">
      <alignment horizontal="left" wrapText="1"/>
    </xf>
    <xf numFmtId="0" fontId="42" fillId="0" borderId="0" xfId="0" applyFont="1" applyAlignment="1">
      <alignment horizontal="left"/>
    </xf>
    <xf numFmtId="0" fontId="33" fillId="0" borderId="0" xfId="0" applyFont="1" applyAlignment="1"/>
    <xf numFmtId="0" fontId="43" fillId="0" borderId="0" xfId="0" applyFont="1" applyAlignment="1">
      <alignment horizontal="left" vertical="top" wrapText="1"/>
    </xf>
    <xf numFmtId="0" fontId="43" fillId="0" borderId="0" xfId="0" applyFont="1" applyAlignment="1">
      <alignment horizontal="left"/>
    </xf>
    <xf numFmtId="0" fontId="42" fillId="0" borderId="0" xfId="0" applyFont="1" applyAlignment="1">
      <alignment horizontal="lef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10</xdr:col>
      <xdr:colOff>419100</xdr:colOff>
      <xdr:row>43</xdr:row>
      <xdr:rowOff>66675</xdr:rowOff>
    </xdr:to>
    <xdr:sp macro="" textlink="">
      <xdr:nvSpPr>
        <xdr:cNvPr id="8193" name="Object 1" hidden="1">
          <a:extLst>
            <a:ext uri="{63B3BB69-23CF-44E3-9099-C40C66FF867C}">
              <a14:compatExt xmlns:a14="http://schemas.microsoft.com/office/drawing/2010/main"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152401</xdr:colOff>
      <xdr:row>0</xdr:row>
      <xdr:rowOff>28574</xdr:rowOff>
    </xdr:from>
    <xdr:to>
      <xdr:col>10</xdr:col>
      <xdr:colOff>590551</xdr:colOff>
      <xdr:row>51</xdr:row>
      <xdr:rowOff>142875</xdr:rowOff>
    </xdr:to>
    <xdr:sp macro="" textlink="">
      <xdr:nvSpPr>
        <xdr:cNvPr id="11" name="TextBox 1">
          <a:extLst>
            <a:ext uri="{FF2B5EF4-FFF2-40B4-BE49-F238E27FC236}">
              <a16:creationId xmlns:a16="http://schemas.microsoft.com/office/drawing/2014/main" id="{27CAF417-24C8-49DE-8F4A-C0FA79D6870C}"/>
            </a:ext>
          </a:extLst>
        </xdr:cNvPr>
        <xdr:cNvSpPr txBox="1"/>
      </xdr:nvSpPr>
      <xdr:spPr>
        <a:xfrm>
          <a:off x="790576" y="28574"/>
          <a:ext cx="6181725" cy="8867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i="0" u="none" strike="noStrike">
              <a:solidFill>
                <a:sysClr val="windowText" lastClr="000000"/>
              </a:solidFill>
              <a:effectLst/>
              <a:latin typeface="+mn-lt"/>
              <a:ea typeface="+mn-ea"/>
              <a:cs typeface="+mn-cs"/>
            </a:rPr>
            <a:t>WORKSHEET A</a:t>
          </a:r>
          <a:r>
            <a:rPr lang="en-US" sz="1800">
              <a:solidFill>
                <a:sysClr val="windowText" lastClr="000000"/>
              </a:solidFill>
              <a:effectLst/>
            </a:rPr>
            <a:t> </a:t>
          </a:r>
        </a:p>
        <a:p>
          <a:endParaRPr lang="en-US" sz="1600" b="1" i="0" u="none" strike="noStrike">
            <a:solidFill>
              <a:sysClr val="windowText" lastClr="000000"/>
            </a:solidFill>
            <a:effectLst/>
            <a:latin typeface="+mn-lt"/>
            <a:ea typeface="+mn-ea"/>
            <a:cs typeface="+mn-cs"/>
          </a:endParaRPr>
        </a:p>
        <a:p>
          <a:pPr algn="ctr"/>
          <a:r>
            <a:rPr lang="en-US" sz="1600" b="1" i="0" u="none" strike="noStrike">
              <a:solidFill>
                <a:sysClr val="windowText" lastClr="000000"/>
              </a:solidFill>
              <a:effectLst/>
              <a:latin typeface="+mn-lt"/>
              <a:ea typeface="+mn-ea"/>
              <a:cs typeface="+mn-cs"/>
            </a:rPr>
            <a:t>Outstanding Indebtedness</a:t>
          </a:r>
          <a:r>
            <a:rPr lang="en-US" sz="1600">
              <a:solidFill>
                <a:sysClr val="windowText" lastClr="000000"/>
              </a:solidFill>
              <a:effectLst/>
            </a:rPr>
            <a:t> </a:t>
          </a:r>
        </a:p>
        <a:p>
          <a:pPr algn="ctr"/>
          <a:r>
            <a:rPr lang="en-US" sz="1600" b="1" i="0" u="none" strike="noStrike">
              <a:solidFill>
                <a:sysClr val="windowText" lastClr="000000"/>
              </a:solidFill>
              <a:effectLst/>
              <a:latin typeface="+mn-lt"/>
              <a:ea typeface="+mn-ea"/>
              <a:cs typeface="+mn-cs"/>
            </a:rPr>
            <a:t>With Respect to Low-Income Building(s)</a:t>
          </a:r>
          <a:br>
            <a:rPr lang="en-US" sz="1600" b="1" i="0" u="none" strike="noStrike">
              <a:solidFill>
                <a:sysClr val="windowText" lastClr="000000"/>
              </a:solidFill>
              <a:effectLst/>
              <a:latin typeface="+mn-lt"/>
              <a:ea typeface="+mn-ea"/>
              <a:cs typeface="+mn-cs"/>
            </a:rPr>
          </a:br>
          <a:r>
            <a:rPr lang="en-US" sz="1600" b="1" i="0" u="none" strike="noStrike">
              <a:solidFill>
                <a:sysClr val="windowText" lastClr="000000"/>
              </a:solidFill>
              <a:effectLst/>
              <a:latin typeface="+mn-lt"/>
              <a:ea typeface="+mn-ea"/>
              <a:cs typeface="+mn-cs"/>
            </a:rPr>
            <a:t>IRC Section 42(h)(6)(F)(i)(I)</a:t>
          </a:r>
          <a:r>
            <a:rPr lang="en-US" sz="1600">
              <a:solidFill>
                <a:sysClr val="windowText" lastClr="000000"/>
              </a:solidFill>
              <a:effectLst/>
            </a:rPr>
            <a:t> </a:t>
          </a:r>
        </a:p>
        <a:p>
          <a:endParaRPr lang="en-US" sz="1400" b="1" i="0" u="none" strike="noStrike">
            <a:solidFill>
              <a:sysClr val="windowText" lastClr="000000"/>
            </a:solidFill>
            <a:effectLst/>
            <a:latin typeface="+mn-lt"/>
            <a:ea typeface="+mn-ea"/>
            <a:cs typeface="+mn-cs"/>
          </a:endParaRPr>
        </a:p>
        <a:p>
          <a:r>
            <a:rPr lang="en-US" sz="1400" b="1" i="0" u="none" strike="noStrike">
              <a:solidFill>
                <a:sysClr val="windowText" lastClr="000000"/>
              </a:solidFill>
              <a:effectLst/>
              <a:latin typeface="+mn-lt"/>
              <a:ea typeface="+mn-ea"/>
              <a:cs typeface="+mn-cs"/>
            </a:rPr>
            <a:t>Instructions for completing Worksheet A </a:t>
          </a:r>
          <a:r>
            <a:rPr lang="en-US" sz="1400">
              <a:solidFill>
                <a:sysClr val="windowText" lastClr="000000"/>
              </a:solidFill>
              <a:effectLst/>
            </a:rPr>
            <a:t> </a:t>
          </a:r>
        </a:p>
        <a:p>
          <a:endParaRPr lang="en-US" sz="1400" b="0" i="0" u="none" strike="noStrike">
            <a:solidFill>
              <a:sysClr val="windowText" lastClr="000000"/>
            </a:solidFill>
            <a:effectLst/>
            <a:latin typeface="+mn-lt"/>
            <a:ea typeface="+mn-ea"/>
            <a:cs typeface="+mn-cs"/>
          </a:endParaRPr>
        </a:p>
        <a:p>
          <a:pPr algn="l"/>
          <a:r>
            <a:rPr lang="en-US" sz="1400" b="0" i="0" u="none" strike="noStrike">
              <a:solidFill>
                <a:sysClr val="windowText" lastClr="000000"/>
              </a:solidFill>
              <a:effectLst/>
              <a:latin typeface="+mn-lt"/>
              <a:ea typeface="+mn-ea"/>
              <a:cs typeface="+mn-cs"/>
            </a:rPr>
            <a:t>The QCP includes the unpaid balance of all secured and unsecured indebtedness with respect to the low-income buildings.  Refer to 26 CFR Part 1, Section 1.42-18(c)(3).</a:t>
          </a:r>
        </a:p>
        <a:p>
          <a:pPr algn="l"/>
          <a:endParaRPr lang="en-US" sz="1400" b="0" i="0" u="none" strike="noStrike">
            <a:solidFill>
              <a:sysClr val="windowText" lastClr="000000"/>
            </a:solidFill>
            <a:effectLst/>
            <a:latin typeface="+mn-lt"/>
            <a:ea typeface="+mn-ea"/>
            <a:cs typeface="+mn-cs"/>
          </a:endParaRPr>
        </a:p>
        <a:p>
          <a:pPr algn="l"/>
          <a:r>
            <a:rPr lang="en-US" sz="1400" b="0" i="0" u="none" strike="noStrike">
              <a:solidFill>
                <a:sysClr val="windowText" lastClr="000000"/>
              </a:solidFill>
              <a:effectLst/>
              <a:latin typeface="+mn-lt"/>
              <a:ea typeface="+mn-ea"/>
              <a:cs typeface="+mn-cs"/>
            </a:rPr>
            <a:t>Worksheet A requires you to set forth certain information with respect to each Development indebtedness:  </a:t>
          </a:r>
          <a:r>
            <a:rPr lang="en-US" sz="1400">
              <a:solidFill>
                <a:sysClr val="windowText" lastClr="000000"/>
              </a:solidFill>
              <a:effectLst/>
            </a:rPr>
            <a:t> </a:t>
          </a:r>
        </a:p>
        <a:p>
          <a:pPr algn="l"/>
          <a:endParaRPr lang="en-US" sz="1400" b="0" i="0" u="none" strike="noStrike">
            <a:solidFill>
              <a:sysClr val="windowText" lastClr="000000"/>
            </a:solidFill>
            <a:effectLst/>
            <a:latin typeface="+mn-lt"/>
            <a:ea typeface="+mn-ea"/>
            <a:cs typeface="+mn-cs"/>
          </a:endParaRPr>
        </a:p>
        <a:p>
          <a:pPr algn="l"/>
          <a:r>
            <a:rPr lang="en-US" sz="1400" b="0" i="0" u="none" strike="noStrike">
              <a:solidFill>
                <a:sysClr val="windowText" lastClr="000000"/>
              </a:solidFill>
              <a:effectLst/>
              <a:latin typeface="+mn-lt"/>
              <a:ea typeface="+mn-ea"/>
              <a:cs typeface="+mn-cs"/>
            </a:rPr>
            <a:t>The name of the lender.</a:t>
          </a:r>
          <a:r>
            <a:rPr lang="en-US" sz="1400">
              <a:solidFill>
                <a:sysClr val="windowText" lastClr="000000"/>
              </a:solidFill>
              <a:effectLst/>
            </a:rPr>
            <a:t> </a:t>
          </a:r>
        </a:p>
        <a:p>
          <a:pPr algn="l"/>
          <a:endParaRPr lang="en-US" sz="1400" b="0" i="0" u="none" strike="noStrike">
            <a:solidFill>
              <a:sysClr val="windowText" lastClr="000000"/>
            </a:solidFill>
            <a:effectLst/>
            <a:latin typeface="+mn-lt"/>
            <a:ea typeface="+mn-ea"/>
            <a:cs typeface="+mn-cs"/>
          </a:endParaRPr>
        </a:p>
        <a:p>
          <a:pPr algn="l"/>
          <a:r>
            <a:rPr lang="en-US" sz="1400" b="0" i="0" u="none" strike="noStrike">
              <a:solidFill>
                <a:sysClr val="windowText" lastClr="000000"/>
              </a:solidFill>
              <a:effectLst/>
              <a:latin typeface="+mn-lt"/>
              <a:ea typeface="+mn-ea"/>
              <a:cs typeface="+mn-cs"/>
            </a:rPr>
            <a:t>The remaining stated principal balance (not including the accrued interest) of the indebtedness (determined at the time of the IFA’s offer of sale) that does not exceed the amount of </a:t>
          </a:r>
          <a:r>
            <a:rPr lang="en-US" sz="1400" b="0" i="1" u="none" strike="noStrike">
              <a:solidFill>
                <a:sysClr val="windowText" lastClr="000000"/>
              </a:solidFill>
              <a:effectLst/>
              <a:latin typeface="+mn-lt"/>
              <a:ea typeface="+mn-ea"/>
              <a:cs typeface="+mn-cs"/>
            </a:rPr>
            <a:t>“</a:t>
          </a:r>
          <a:r>
            <a:rPr lang="en-US" sz="1400" b="0" i="0" u="none" strike="noStrike">
              <a:solidFill>
                <a:sysClr val="windowText" lastClr="000000"/>
              </a:solidFill>
              <a:effectLst/>
              <a:latin typeface="+mn-lt"/>
              <a:ea typeface="+mn-ea"/>
              <a:cs typeface="+mn-cs"/>
            </a:rPr>
            <a:t>qualifying building costs</a:t>
          </a:r>
          <a:r>
            <a:rPr lang="en-US" sz="1400" b="0" i="1" u="none" strike="noStrike">
              <a:solidFill>
                <a:sysClr val="windowText" lastClr="000000"/>
              </a:solidFill>
              <a:effectLst/>
              <a:latin typeface="+mn-lt"/>
              <a:ea typeface="+mn-ea"/>
              <a:cs typeface="+mn-cs"/>
            </a:rPr>
            <a:t>”</a:t>
          </a:r>
          <a:r>
            <a:rPr lang="en-US" sz="1400" b="0" i="0" u="none" strike="noStrike">
              <a:solidFill>
                <a:sysClr val="windowText" lastClr="000000"/>
              </a:solidFill>
              <a:effectLst/>
              <a:latin typeface="+mn-lt"/>
              <a:ea typeface="+mn-ea"/>
              <a:cs typeface="+mn-cs"/>
            </a:rPr>
            <a:t>, essentially costs that go to eligible basis items, even if incurred after the first year of the credit period and actually paid to the lender (if the debt is due on sale) or assumed by the buyer upon the sale of the building.  Examples of outstanding indebtedness include the principal amounts of  developer fee notes (excluding developer service costs not included in eligible basis).  Outstanding indebtedness does not include debt used to finance costs not includible in eligible basis, which would include refinancing proceeds in excess of basis-type costs.</a:t>
          </a:r>
        </a:p>
        <a:p>
          <a:pPr algn="l"/>
          <a:endParaRPr lang="en-US" sz="1400" b="0" i="0" u="none" strike="noStrike">
            <a:solidFill>
              <a:sysClr val="windowText" lastClr="000000"/>
            </a:solidFill>
            <a:effectLst/>
            <a:latin typeface="+mn-lt"/>
            <a:ea typeface="+mn-ea"/>
            <a:cs typeface="+mn-cs"/>
          </a:endParaRPr>
        </a:p>
        <a:p>
          <a:pPr algn="l"/>
          <a:r>
            <a:rPr lang="en-US" sz="1400" b="0" i="0" u="none" strike="noStrike">
              <a:solidFill>
                <a:sysClr val="windowText" lastClr="000000"/>
              </a:solidFill>
              <a:effectLst/>
              <a:latin typeface="+mn-lt"/>
              <a:ea typeface="+mn-ea"/>
              <a:cs typeface="+mn-cs"/>
            </a:rPr>
            <a:t>In the Section marked “Other Information”, please set forth any information with respect to the loan that may be relevant to IFA’s efforts to market the Development.  Examples of relevant information include whether the loan has a “due-on-sale” clause or if any portion of the loan is payable from net cash flow (i.e., is “soft” debt).  </a:t>
          </a:r>
          <a:r>
            <a:rPr lang="en-US" sz="1400">
              <a:solidFill>
                <a:sysClr val="windowText" lastClr="000000"/>
              </a:solidFill>
              <a:effectLst/>
            </a:rPr>
            <a:t> </a:t>
          </a:r>
        </a:p>
        <a:p>
          <a:pPr algn="l"/>
          <a:endParaRPr lang="en-US" sz="1400" b="0" i="0" u="none" strike="noStrike">
            <a:solidFill>
              <a:sysClr val="windowText" lastClr="000000"/>
            </a:solidFill>
            <a:effectLst/>
            <a:latin typeface="+mn-lt"/>
            <a:ea typeface="+mn-ea"/>
            <a:cs typeface="+mn-cs"/>
          </a:endParaRPr>
        </a:p>
        <a:p>
          <a:pPr algn="l"/>
          <a:r>
            <a:rPr lang="en-US" sz="1400" b="0" i="0" u="none" strike="noStrike">
              <a:solidFill>
                <a:sysClr val="windowText" lastClr="000000"/>
              </a:solidFill>
              <a:effectLst/>
              <a:latin typeface="+mn-lt"/>
              <a:ea typeface="+mn-ea"/>
              <a:cs typeface="+mn-cs"/>
            </a:rPr>
            <a:t>Attach an amortization schedule to Worksheet A.</a:t>
          </a:r>
          <a:r>
            <a:rPr lang="en-US" sz="1400">
              <a:solidFill>
                <a:sysClr val="windowText" lastClr="000000"/>
              </a:solidFill>
              <a:effectLst/>
            </a:rPr>
            <a:t> </a:t>
          </a:r>
        </a:p>
        <a:p>
          <a:pPr algn="l"/>
          <a:endParaRPr lang="en-US" sz="1400" b="0" i="0" u="none" strike="noStrike">
            <a:solidFill>
              <a:sysClr val="windowText" lastClr="000000"/>
            </a:solidFill>
            <a:effectLst/>
            <a:latin typeface="+mn-lt"/>
            <a:ea typeface="+mn-ea"/>
            <a:cs typeface="+mn-cs"/>
          </a:endParaRPr>
        </a:p>
        <a:p>
          <a:pPr algn="l"/>
          <a:r>
            <a:rPr lang="en-US" sz="1400" b="0" i="0" u="none" strike="noStrike">
              <a:solidFill>
                <a:sysClr val="windowText" lastClr="000000"/>
              </a:solidFill>
              <a:effectLst/>
              <a:latin typeface="+mn-lt"/>
              <a:ea typeface="+mn-ea"/>
              <a:cs typeface="+mn-cs"/>
            </a:rPr>
            <a:t>Total will be transferred to A (1) of the Calculation Form.</a:t>
          </a:r>
          <a:r>
            <a:rPr lang="en-US" sz="1400">
              <a:solidFill>
                <a:sysClr val="windowText" lastClr="000000"/>
              </a:solidFill>
              <a:effectLst/>
            </a:rPr>
            <a:t> </a:t>
          </a:r>
          <a:endParaRPr 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10</xdr:col>
      <xdr:colOff>419100</xdr:colOff>
      <xdr:row>43</xdr:row>
      <xdr:rowOff>66675</xdr:rowOff>
    </xdr:to>
    <xdr:sp macro="" textlink="">
      <xdr:nvSpPr>
        <xdr:cNvPr id="2" name="Object 1" hidden="1">
          <a:extLst>
            <a:ext uri="{63B3BB69-23CF-44E3-9099-C40C66FF867C}">
              <a14:compatExt xmlns:a14="http://schemas.microsoft.com/office/drawing/2010/main" spid="_x0000_s8193"/>
            </a:ext>
            <a:ext uri="{FF2B5EF4-FFF2-40B4-BE49-F238E27FC236}">
              <a16:creationId xmlns:a16="http://schemas.microsoft.com/office/drawing/2014/main" id="{5EF4FF9A-383B-4F75-AC67-85463BC9E09C}"/>
            </a:ext>
          </a:extLst>
        </xdr:cNvPr>
        <xdr:cNvSpPr/>
      </xdr:nvSpPr>
      <xdr:spPr bwMode="auto">
        <a:xfrm>
          <a:off x="628650" y="38100"/>
          <a:ext cx="5886450" cy="7486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xdr:colOff>
      <xdr:row>0</xdr:row>
      <xdr:rowOff>28574</xdr:rowOff>
    </xdr:from>
    <xdr:to>
      <xdr:col>10</xdr:col>
      <xdr:colOff>590551</xdr:colOff>
      <xdr:row>51</xdr:row>
      <xdr:rowOff>142875</xdr:rowOff>
    </xdr:to>
    <xdr:sp macro="" textlink="">
      <xdr:nvSpPr>
        <xdr:cNvPr id="3" name="TextBox 1">
          <a:extLst>
            <a:ext uri="{FF2B5EF4-FFF2-40B4-BE49-F238E27FC236}">
              <a16:creationId xmlns:a16="http://schemas.microsoft.com/office/drawing/2014/main" id="{5B34AF46-3B23-48B1-9993-E542BE734238}"/>
            </a:ext>
          </a:extLst>
        </xdr:cNvPr>
        <xdr:cNvSpPr txBox="1"/>
      </xdr:nvSpPr>
      <xdr:spPr>
        <a:xfrm>
          <a:off x="628650" y="28574"/>
          <a:ext cx="6057901" cy="8867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i="0" u="none" strike="noStrike">
              <a:solidFill>
                <a:sysClr val="windowText" lastClr="000000"/>
              </a:solidFill>
              <a:effectLst/>
              <a:latin typeface="+mn-lt"/>
              <a:ea typeface="+mn-ea"/>
              <a:cs typeface="+mn-cs"/>
            </a:rPr>
            <a:t>WORKSHEET B</a:t>
          </a:r>
          <a:r>
            <a:rPr lang="en-US" sz="1800">
              <a:solidFill>
                <a:sysClr val="windowText" lastClr="000000"/>
              </a:solidFill>
              <a:effectLst/>
            </a:rPr>
            <a:t> </a:t>
          </a:r>
        </a:p>
        <a:p>
          <a:pPr algn="ctr"/>
          <a:r>
            <a:rPr lang="en-US" sz="1400" b="1" i="0" u="none" strike="noStrike">
              <a:solidFill>
                <a:sysClr val="windowText" lastClr="000000"/>
              </a:solidFill>
              <a:effectLst/>
              <a:latin typeface="+mn-lt"/>
              <a:ea typeface="+mn-ea"/>
              <a:cs typeface="+mn-cs"/>
            </a:rPr>
            <a:t>Calculation of Adjusted Investor Equity</a:t>
          </a:r>
        </a:p>
        <a:p>
          <a:pPr algn="ctr"/>
          <a:r>
            <a:rPr lang="en-US" sz="1400" b="1" i="0" u="none" strike="noStrike">
              <a:solidFill>
                <a:sysClr val="windowText" lastClr="000000"/>
              </a:solidFill>
              <a:effectLst/>
              <a:latin typeface="+mn-lt"/>
              <a:ea typeface="+mn-ea"/>
              <a:cs typeface="+mn-cs"/>
            </a:rPr>
            <a:t>In the Low-Income Building(s)</a:t>
          </a:r>
        </a:p>
        <a:p>
          <a:pPr algn="ctr"/>
          <a:r>
            <a:rPr lang="en-US" sz="1400" b="1" i="0" u="none" strike="noStrike">
              <a:solidFill>
                <a:sysClr val="windowText" lastClr="000000"/>
              </a:solidFill>
              <a:effectLst/>
              <a:latin typeface="+mn-lt"/>
              <a:ea typeface="+mn-ea"/>
              <a:cs typeface="+mn-cs"/>
            </a:rPr>
            <a:t>IRC Section 42(h)(6)(F)(i)(II)</a:t>
          </a:r>
        </a:p>
        <a:p>
          <a:endParaRPr lang="en-US" sz="1200" b="1" i="0" u="none" strike="noStrike">
            <a:solidFill>
              <a:sysClr val="windowText" lastClr="000000"/>
            </a:solidFill>
            <a:effectLst/>
            <a:latin typeface="+mn-lt"/>
            <a:ea typeface="+mn-ea"/>
            <a:cs typeface="+mn-cs"/>
          </a:endParaRPr>
        </a:p>
        <a:p>
          <a:r>
            <a:rPr lang="en-US" sz="1400" b="1" i="0" u="none" strike="noStrike">
              <a:solidFill>
                <a:sysClr val="windowText" lastClr="000000"/>
              </a:solidFill>
              <a:effectLst/>
              <a:latin typeface="+mn-lt"/>
              <a:ea typeface="+mn-ea"/>
              <a:cs typeface="+mn-cs"/>
            </a:rPr>
            <a:t>Instructions for completing Worksheet B </a:t>
          </a:r>
          <a:r>
            <a:rPr lang="en-US" sz="1400">
              <a:solidFill>
                <a:sysClr val="windowText" lastClr="000000"/>
              </a:solidFill>
              <a:effectLst/>
            </a:rPr>
            <a:t> </a:t>
          </a:r>
        </a:p>
        <a:p>
          <a:endParaRPr lang="en-US" sz="500" b="0" i="0" u="none" strike="noStrike">
            <a:solidFill>
              <a:sysClr val="windowText" lastClr="000000"/>
            </a:solidFill>
            <a:effectLst/>
            <a:latin typeface="+mn-lt"/>
            <a:ea typeface="+mn-ea"/>
            <a:cs typeface="+mn-cs"/>
          </a:endParaRPr>
        </a:p>
        <a:p>
          <a:pPr algn="l"/>
          <a:r>
            <a:rPr lang="en-US" sz="1300" b="0" i="0" u="none" strike="noStrike">
              <a:solidFill>
                <a:sysClr val="windowText" lastClr="000000"/>
              </a:solidFill>
              <a:effectLst/>
              <a:latin typeface="+mn-lt"/>
              <a:ea typeface="+mn-ea"/>
              <a:cs typeface="+mn-cs"/>
            </a:rPr>
            <a:t>The QCP includes the sum of the “Adjusted Investor Equity” with respect to the Development.  Adjusted Investor Equity means, with respect to each calendar year, the aggregate amount of cash that taxpayers invested with respect to the low-income buildings, increased by the applicable cost-of-living adjustment, if any.  Refer to 26 CFR Part 1, Section 1.42-18(c)(4).As with indebtedness, the calculation of investor equity (both that which is adjusted and that which is not) is limited to eligible basis-type expenditures, the “qualifying building costs”.  Thus, equity paid for land, credit adjuster payments, IFA tax credit application and allocation fees, operating deficit contributions, and legal, syndication, and accounting costs are examples of exclusions, as are amounts that have been included in the calculation of outstanding indebtedness.  </a:t>
          </a:r>
        </a:p>
        <a:p>
          <a:pPr algn="l"/>
          <a:endParaRPr lang="en-US" sz="1300" b="0" i="0" u="none" strike="noStrike">
            <a:solidFill>
              <a:sysClr val="windowText" lastClr="000000"/>
            </a:solidFill>
            <a:effectLst/>
            <a:latin typeface="+mn-lt"/>
            <a:ea typeface="+mn-ea"/>
            <a:cs typeface="+mn-cs"/>
          </a:endParaRPr>
        </a:p>
        <a:p>
          <a:pPr algn="l"/>
          <a:r>
            <a:rPr lang="en-US" sz="1300" b="0" i="0" u="none" strike="noStrike">
              <a:solidFill>
                <a:sysClr val="windowText" lastClr="000000"/>
              </a:solidFill>
              <a:effectLst/>
              <a:latin typeface="+mn-lt"/>
              <a:ea typeface="+mn-ea"/>
              <a:cs typeface="+mn-cs"/>
            </a:rPr>
            <a:t>Specifically, cash invested in the Development should be included in this Worksheet only if the following requirements are met:</a:t>
          </a:r>
        </a:p>
        <a:p>
          <a:pPr algn="l"/>
          <a:endParaRPr lang="en-US" sz="1300" b="0" i="0" u="none" strike="noStrike">
            <a:solidFill>
              <a:sysClr val="windowText" lastClr="000000"/>
            </a:solidFill>
            <a:effectLst/>
            <a:latin typeface="+mn-lt"/>
            <a:ea typeface="+mn-ea"/>
            <a:cs typeface="+mn-cs"/>
          </a:endParaRPr>
        </a:p>
        <a:p>
          <a:pPr algn="l"/>
          <a:r>
            <a:rPr lang="en-US" sz="1300" b="0" i="0" u="none" strike="noStrike">
              <a:solidFill>
                <a:sysClr val="windowText" lastClr="000000"/>
              </a:solidFill>
              <a:effectLst/>
              <a:latin typeface="+mn-lt"/>
              <a:ea typeface="+mn-ea"/>
              <a:cs typeface="+mn-cs"/>
            </a:rPr>
            <a:t>1.</a:t>
          </a:r>
          <a:r>
            <a:rPr lang="en-US" sz="1300" b="0" i="0" u="none" strike="noStrike" baseline="0">
              <a:solidFill>
                <a:sysClr val="windowText" lastClr="000000"/>
              </a:solidFill>
              <a:effectLst/>
              <a:latin typeface="+mn-lt"/>
              <a:ea typeface="+mn-ea"/>
              <a:cs typeface="+mn-cs"/>
            </a:rPr>
            <a:t>  </a:t>
          </a:r>
          <a:r>
            <a:rPr lang="en-US" sz="1300" b="0" i="0" u="none" strike="noStrike">
              <a:solidFill>
                <a:sysClr val="windowText" lastClr="000000"/>
              </a:solidFill>
              <a:effectLst/>
              <a:latin typeface="+mn-lt"/>
              <a:ea typeface="+mn-ea"/>
              <a:cs typeface="+mn-cs"/>
            </a:rPr>
            <a:t>The cash is contributed as a capital contribution and not as a loan or advance; and</a:t>
          </a:r>
        </a:p>
        <a:p>
          <a:pPr algn="l"/>
          <a:endParaRPr lang="en-US" sz="1300" b="0" i="0" u="none" strike="noStrike">
            <a:solidFill>
              <a:sysClr val="windowText" lastClr="000000"/>
            </a:solidFill>
            <a:effectLst/>
            <a:latin typeface="+mn-lt"/>
            <a:ea typeface="+mn-ea"/>
            <a:cs typeface="+mn-cs"/>
          </a:endParaRPr>
        </a:p>
        <a:p>
          <a:pPr algn="l"/>
          <a:r>
            <a:rPr lang="en-US" sz="1300" b="0" i="0" u="none" strike="noStrike">
              <a:solidFill>
                <a:sysClr val="windowText" lastClr="000000"/>
              </a:solidFill>
              <a:effectLst/>
              <a:latin typeface="+mn-lt"/>
              <a:ea typeface="+mn-ea"/>
              <a:cs typeface="+mn-cs"/>
            </a:rPr>
            <a:t>2.</a:t>
          </a:r>
          <a:r>
            <a:rPr lang="en-US" sz="1300" b="0" i="0" u="none" strike="noStrike" baseline="0">
              <a:solidFill>
                <a:sysClr val="windowText" lastClr="000000"/>
              </a:solidFill>
              <a:effectLst/>
              <a:latin typeface="+mn-lt"/>
              <a:ea typeface="+mn-ea"/>
              <a:cs typeface="+mn-cs"/>
            </a:rPr>
            <a:t>  </a:t>
          </a:r>
          <a:r>
            <a:rPr lang="en-US" sz="1300" b="0" i="0" u="none" strike="noStrike">
              <a:solidFill>
                <a:sysClr val="windowText" lastClr="000000"/>
              </a:solidFill>
              <a:effectLst/>
              <a:latin typeface="+mn-lt"/>
              <a:ea typeface="+mn-ea"/>
              <a:cs typeface="+mn-cs"/>
            </a:rPr>
            <a:t>The amount is reflected in the adjusted basis of the Development; and</a:t>
          </a:r>
        </a:p>
        <a:p>
          <a:pPr algn="l"/>
          <a:endParaRPr lang="en-US" sz="1300" b="0" i="0" u="none" strike="noStrike">
            <a:solidFill>
              <a:sysClr val="windowText" lastClr="000000"/>
            </a:solidFill>
            <a:effectLst/>
            <a:latin typeface="+mn-lt"/>
            <a:ea typeface="+mn-ea"/>
            <a:cs typeface="+mn-cs"/>
          </a:endParaRPr>
        </a:p>
        <a:p>
          <a:pPr algn="l"/>
          <a:r>
            <a:rPr lang="en-US" sz="1300" b="0" i="0" u="none" strike="noStrike">
              <a:solidFill>
                <a:sysClr val="windowText" lastClr="000000"/>
              </a:solidFill>
              <a:effectLst/>
              <a:latin typeface="+mn-lt"/>
              <a:ea typeface="+mn-ea"/>
              <a:cs typeface="+mn-cs"/>
            </a:rPr>
            <a:t>3.  There was an obligation to invest the amount as of the beginning of the credit period.  (IFA will interpret this to include cash actually invested before the beginning of the credit period and cash invested after the beginning of the credit period for which there was an obligation to invest at the beginning of the credit period.)</a:t>
          </a:r>
        </a:p>
        <a:p>
          <a:pPr algn="l"/>
          <a:endParaRPr lang="en-US" sz="1300" b="0" i="0" u="none" strike="noStrike">
            <a:solidFill>
              <a:sysClr val="windowText" lastClr="000000"/>
            </a:solidFill>
            <a:effectLst/>
            <a:latin typeface="+mn-lt"/>
            <a:ea typeface="+mn-ea"/>
            <a:cs typeface="+mn-cs"/>
          </a:endParaRPr>
        </a:p>
        <a:p>
          <a:pPr algn="l"/>
          <a:r>
            <a:rPr lang="en-US" sz="1300" b="1" i="0" u="none" strike="noStrike">
              <a:solidFill>
                <a:sysClr val="windowText" lastClr="000000"/>
              </a:solidFill>
              <a:effectLst/>
              <a:latin typeface="+mn-lt"/>
              <a:ea typeface="+mn-ea"/>
              <a:cs typeface="+mn-cs"/>
            </a:rPr>
            <a:t>Subsection (i), </a:t>
          </a:r>
          <a:r>
            <a:rPr lang="en-US" sz="1300" b="0" i="0" u="none" strike="noStrike">
              <a:solidFill>
                <a:sysClr val="windowText" lastClr="000000"/>
              </a:solidFill>
              <a:effectLst/>
              <a:latin typeface="+mn-lt"/>
              <a:ea typeface="+mn-ea"/>
              <a:cs typeface="+mn-cs"/>
            </a:rPr>
            <a:t>for each calendar year requires you to set forth the identity of the investor.  Typically, this will be the tax credit investor (i.e., the investor limited partner); however, it may include a general partner, if the cash investment by a general partner otherwise satisfies the requirements set forth above.</a:t>
          </a:r>
        </a:p>
        <a:p>
          <a:pPr algn="l"/>
          <a:endParaRPr lang="en-US" sz="1300" b="1" i="0" u="none" strike="noStrike">
            <a:solidFill>
              <a:sysClr val="windowText" lastClr="000000"/>
            </a:solidFill>
            <a:effectLst/>
            <a:latin typeface="+mn-lt"/>
            <a:ea typeface="+mn-ea"/>
            <a:cs typeface="+mn-cs"/>
          </a:endParaRPr>
        </a:p>
        <a:p>
          <a:pPr algn="l"/>
          <a:r>
            <a:rPr lang="en-US" sz="1300" b="1" i="0" u="none" strike="noStrike">
              <a:solidFill>
                <a:sysClr val="windowText" lastClr="000000"/>
              </a:solidFill>
              <a:effectLst/>
              <a:latin typeface="+mn-lt"/>
              <a:ea typeface="+mn-ea"/>
              <a:cs typeface="+mn-cs"/>
            </a:rPr>
            <a:t>Subsection (ii) </a:t>
          </a:r>
          <a:r>
            <a:rPr lang="en-US" sz="1300" b="0" i="0" u="none" strike="noStrike">
              <a:solidFill>
                <a:sysClr val="windowText" lastClr="000000"/>
              </a:solidFill>
              <a:effectLst/>
              <a:latin typeface="+mn-lt"/>
              <a:ea typeface="+mn-ea"/>
              <a:cs typeface="+mn-cs"/>
            </a:rPr>
            <a:t>requires you to set forth the amount of qualifying cash equity that was invested in the Development for that calendar year.  This amount should include only cash that was actually contributed to the Development that year; it should not include amounts for which there was mere obligation to invest.</a:t>
          </a:r>
        </a:p>
        <a:p>
          <a:pPr algn="l"/>
          <a:r>
            <a:rPr lang="en-US" sz="1300" b="0" i="0" u="none" strike="noStrike">
              <a:solidFill>
                <a:sysClr val="windowText" lastClr="000000"/>
              </a:solidFill>
              <a:effectLst/>
              <a:latin typeface="+mn-lt"/>
              <a:ea typeface="+mn-ea"/>
              <a:cs typeface="+mn-cs"/>
            </a:rPr>
            <a:t> </a:t>
          </a:r>
        </a:p>
        <a:p>
          <a:pPr algn="l"/>
          <a:r>
            <a:rPr lang="en-US" sz="1300" b="1" i="0" u="none" strike="noStrike">
              <a:solidFill>
                <a:sysClr val="windowText" lastClr="000000"/>
              </a:solidFill>
              <a:effectLst/>
              <a:latin typeface="+mn-lt"/>
              <a:ea typeface="+mn-ea"/>
              <a:cs typeface="+mn-cs"/>
            </a:rPr>
            <a:t>Subsection (iii)</a:t>
          </a:r>
          <a:r>
            <a:rPr lang="en-US" sz="1300" b="0" i="0" u="none" strike="noStrike">
              <a:solidFill>
                <a:sysClr val="windowText" lastClr="000000"/>
              </a:solidFill>
              <a:effectLst/>
              <a:latin typeface="+mn-lt"/>
              <a:ea typeface="+mn-ea"/>
              <a:cs typeface="+mn-cs"/>
            </a:rPr>
            <a:t> sets forth the cost-of-living adjustment for each calendar year.  Investment amounts qualifying as Adjusted Investor Equity are entitled to a cost-of-living adjustment.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10</xdr:col>
      <xdr:colOff>419100</xdr:colOff>
      <xdr:row>43</xdr:row>
      <xdr:rowOff>66675</xdr:rowOff>
    </xdr:to>
    <xdr:sp macro="" textlink="">
      <xdr:nvSpPr>
        <xdr:cNvPr id="2" name="Object 1" hidden="1">
          <a:extLst>
            <a:ext uri="{63B3BB69-23CF-44E3-9099-C40C66FF867C}">
              <a14:compatExt xmlns:a14="http://schemas.microsoft.com/office/drawing/2010/main" spid="_x0000_s8193"/>
            </a:ext>
            <a:ext uri="{FF2B5EF4-FFF2-40B4-BE49-F238E27FC236}">
              <a16:creationId xmlns:a16="http://schemas.microsoft.com/office/drawing/2014/main" id="{1AB2AB98-B21C-4DF3-B62F-45645E1E6E6C}"/>
            </a:ext>
          </a:extLst>
        </xdr:cNvPr>
        <xdr:cNvSpPr/>
      </xdr:nvSpPr>
      <xdr:spPr bwMode="auto">
        <a:xfrm>
          <a:off x="628650" y="38100"/>
          <a:ext cx="5886450" cy="7486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xdr:colOff>
      <xdr:row>0</xdr:row>
      <xdr:rowOff>28574</xdr:rowOff>
    </xdr:from>
    <xdr:to>
      <xdr:col>10</xdr:col>
      <xdr:colOff>590551</xdr:colOff>
      <xdr:row>51</xdr:row>
      <xdr:rowOff>142875</xdr:rowOff>
    </xdr:to>
    <xdr:sp macro="" textlink="">
      <xdr:nvSpPr>
        <xdr:cNvPr id="3" name="TextBox 1">
          <a:extLst>
            <a:ext uri="{FF2B5EF4-FFF2-40B4-BE49-F238E27FC236}">
              <a16:creationId xmlns:a16="http://schemas.microsoft.com/office/drawing/2014/main" id="{94DF8C1F-3C91-41C4-BEBE-EEADE0C602E0}"/>
            </a:ext>
          </a:extLst>
        </xdr:cNvPr>
        <xdr:cNvSpPr txBox="1"/>
      </xdr:nvSpPr>
      <xdr:spPr>
        <a:xfrm>
          <a:off x="628650" y="28574"/>
          <a:ext cx="6057901" cy="8867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i="0" u="none" strike="noStrike">
              <a:solidFill>
                <a:sysClr val="windowText" lastClr="000000"/>
              </a:solidFill>
              <a:effectLst/>
              <a:latin typeface="+mn-lt"/>
              <a:ea typeface="+mn-ea"/>
              <a:cs typeface="+mn-cs"/>
            </a:rPr>
            <a:t>WORKSHEET C</a:t>
          </a:r>
          <a:r>
            <a:rPr lang="en-US" sz="1800">
              <a:solidFill>
                <a:sysClr val="windowText" lastClr="000000"/>
              </a:solidFill>
              <a:effectLst/>
            </a:rPr>
            <a:t> </a:t>
          </a:r>
        </a:p>
        <a:p>
          <a:pPr algn="ctr"/>
          <a:r>
            <a:rPr lang="en-US" sz="1400" b="1" i="0" u="none" strike="noStrike">
              <a:solidFill>
                <a:sysClr val="windowText" lastClr="000000"/>
              </a:solidFill>
              <a:effectLst/>
              <a:latin typeface="+mn-lt"/>
              <a:ea typeface="+mn-ea"/>
              <a:cs typeface="+mn-cs"/>
            </a:rPr>
            <a:t>Other Capital Contributions</a:t>
          </a:r>
        </a:p>
        <a:p>
          <a:pPr algn="ctr"/>
          <a:r>
            <a:rPr lang="en-US" sz="1400" b="1" i="0" u="none" strike="noStrike">
              <a:solidFill>
                <a:sysClr val="windowText" lastClr="000000"/>
              </a:solidFill>
              <a:effectLst/>
              <a:latin typeface="+mn-lt"/>
              <a:ea typeface="+mn-ea"/>
              <a:cs typeface="+mn-cs"/>
            </a:rPr>
            <a:t>With Respect to Low-Income Building(s)</a:t>
          </a:r>
        </a:p>
        <a:p>
          <a:pPr algn="ctr"/>
          <a:r>
            <a:rPr lang="en-US" sz="1400" b="1" i="0" u="none" strike="noStrike">
              <a:solidFill>
                <a:sysClr val="windowText" lastClr="000000"/>
              </a:solidFill>
              <a:effectLst/>
              <a:latin typeface="+mn-lt"/>
              <a:ea typeface="+mn-ea"/>
              <a:cs typeface="+mn-cs"/>
            </a:rPr>
            <a:t>IRC Section 42(h)(6)(F)(i)(III)</a:t>
          </a:r>
        </a:p>
        <a:p>
          <a:endParaRPr lang="en-US" sz="1200" b="1" i="0" u="none" strike="noStrike">
            <a:solidFill>
              <a:sysClr val="windowText" lastClr="000000"/>
            </a:solidFill>
            <a:effectLst/>
            <a:latin typeface="+mn-lt"/>
            <a:ea typeface="+mn-ea"/>
            <a:cs typeface="+mn-cs"/>
          </a:endParaRPr>
        </a:p>
        <a:p>
          <a:r>
            <a:rPr lang="en-US" sz="1400" b="1" i="0" u="none" strike="noStrike">
              <a:solidFill>
                <a:sysClr val="windowText" lastClr="000000"/>
              </a:solidFill>
              <a:effectLst/>
              <a:latin typeface="+mn-lt"/>
              <a:ea typeface="+mn-ea"/>
              <a:cs typeface="+mn-cs"/>
            </a:rPr>
            <a:t>Instructions for completing Worksheet C </a:t>
          </a:r>
          <a:r>
            <a:rPr lang="en-US" sz="1400">
              <a:solidFill>
                <a:sysClr val="windowText" lastClr="000000"/>
              </a:solidFill>
              <a:effectLst/>
            </a:rPr>
            <a:t> </a:t>
          </a:r>
        </a:p>
        <a:p>
          <a:endParaRPr lang="en-US" sz="500" b="0" i="0" u="none" strike="noStrike">
            <a:solidFill>
              <a:sysClr val="windowText" lastClr="000000"/>
            </a:solidFill>
            <a:effectLst/>
            <a:latin typeface="+mn-lt"/>
            <a:ea typeface="+mn-ea"/>
            <a:cs typeface="+mn-cs"/>
          </a:endParaRPr>
        </a:p>
        <a:p>
          <a:pPr algn="l"/>
          <a:r>
            <a:rPr lang="en-US" sz="1400" b="0" i="0" u="none" strike="noStrike">
              <a:solidFill>
                <a:sysClr val="windowText" lastClr="000000"/>
              </a:solidFill>
              <a:effectLst/>
              <a:latin typeface="+mn-lt"/>
              <a:ea typeface="+mn-ea"/>
              <a:cs typeface="+mn-cs"/>
            </a:rPr>
            <a:t>The QCP includes the amount of other capital contributions made with respect to the Development.  Refer to 26 CFR Part 1, Section 1.42-18(c)(5).  </a:t>
          </a:r>
        </a:p>
        <a:p>
          <a:pPr algn="l"/>
          <a:r>
            <a:rPr lang="en-US" sz="1400" b="0" i="0" u="none" strike="noStrike">
              <a:solidFill>
                <a:sysClr val="windowText" lastClr="000000"/>
              </a:solidFill>
              <a:effectLst/>
              <a:latin typeface="+mn-lt"/>
              <a:ea typeface="+mn-ea"/>
              <a:cs typeface="+mn-cs"/>
            </a:rPr>
            <a:t> </a:t>
          </a:r>
        </a:p>
        <a:p>
          <a:pPr algn="l"/>
          <a:r>
            <a:rPr lang="en-US" sz="1400" b="0" i="0" u="none" strike="noStrike">
              <a:solidFill>
                <a:sysClr val="windowText" lastClr="000000"/>
              </a:solidFill>
              <a:effectLst/>
              <a:latin typeface="+mn-lt"/>
              <a:ea typeface="+mn-ea"/>
              <a:cs typeface="+mn-cs"/>
            </a:rPr>
            <a:t>Please enter for each contribution the name of the Investor, the date of the Investment, a detailed description of the contribution, the cash actually contributed, or the monetary value assigned to the contribution, and justification for the monetary value assigned.</a:t>
          </a:r>
        </a:p>
        <a:p>
          <a:pPr algn="l"/>
          <a:r>
            <a:rPr lang="en-US" sz="1400" b="0" i="0" u="none" strike="noStrike">
              <a:solidFill>
                <a:sysClr val="windowText" lastClr="000000"/>
              </a:solidFill>
              <a:effectLst/>
              <a:latin typeface="+mn-lt"/>
              <a:ea typeface="+mn-ea"/>
              <a:cs typeface="+mn-cs"/>
            </a:rPr>
            <a:t> </a:t>
          </a:r>
        </a:p>
        <a:p>
          <a:pPr algn="l"/>
          <a:r>
            <a:rPr lang="en-US" sz="1400" b="0" i="0" u="none" strike="noStrike">
              <a:solidFill>
                <a:sysClr val="windowText" lastClr="000000"/>
              </a:solidFill>
              <a:effectLst/>
              <a:latin typeface="+mn-lt"/>
              <a:ea typeface="+mn-ea"/>
              <a:cs typeface="+mn-cs"/>
            </a:rPr>
            <a:t>Equity contributions most likely to be included here are those with respect to expenditures that would otherwise go into eligible basis but were likely made after the first year of the credit period and were not made pursuant to a pre-existing obligation to make the specific contribution.</a:t>
          </a:r>
        </a:p>
        <a:p>
          <a:pPr algn="l"/>
          <a:r>
            <a:rPr lang="en-US" sz="1400" b="0" i="0" u="none" strike="noStrike">
              <a:solidFill>
                <a:sysClr val="windowText" lastClr="000000"/>
              </a:solidFill>
              <a:effectLst/>
              <a:latin typeface="+mn-lt"/>
              <a:ea typeface="+mn-ea"/>
              <a:cs typeface="+mn-cs"/>
            </a:rPr>
            <a:t>Do not include in this Worksheet any amounts included in Worksheet A or B.  Further, all amounts included in this Worksheet must constitute contributed capital and not be a debt or advance. </a:t>
          </a:r>
        </a:p>
        <a:p>
          <a:pPr algn="l"/>
          <a:r>
            <a:rPr lang="en-US" sz="1400" b="0" i="0" u="none" strike="noStrike">
              <a:solidFill>
                <a:sysClr val="windowText" lastClr="000000"/>
              </a:solidFill>
              <a:effectLst/>
              <a:latin typeface="+mn-lt"/>
              <a:ea typeface="+mn-ea"/>
              <a:cs typeface="+mn-cs"/>
            </a:rPr>
            <a:t> </a:t>
          </a:r>
        </a:p>
        <a:p>
          <a:pPr algn="l"/>
          <a:r>
            <a:rPr lang="en-US" sz="1400" b="0" i="0" u="none" strike="noStrike">
              <a:solidFill>
                <a:sysClr val="windowText" lastClr="000000"/>
              </a:solidFill>
              <a:effectLst/>
              <a:latin typeface="+mn-lt"/>
              <a:ea typeface="+mn-ea"/>
              <a:cs typeface="+mn-cs"/>
            </a:rPr>
            <a:t>After setting forth the required information with respect to each contribution, total the contribution amounts.  The total will transfer to Section A(iii) of the Calculation Form.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10</xdr:col>
      <xdr:colOff>419100</xdr:colOff>
      <xdr:row>43</xdr:row>
      <xdr:rowOff>66675</xdr:rowOff>
    </xdr:to>
    <xdr:sp macro="" textlink="">
      <xdr:nvSpPr>
        <xdr:cNvPr id="2" name="Object 1" hidden="1">
          <a:extLst>
            <a:ext uri="{63B3BB69-23CF-44E3-9099-C40C66FF867C}">
              <a14:compatExt xmlns:a14="http://schemas.microsoft.com/office/drawing/2010/main" spid="_x0000_s8193"/>
            </a:ext>
            <a:ext uri="{FF2B5EF4-FFF2-40B4-BE49-F238E27FC236}">
              <a16:creationId xmlns:a16="http://schemas.microsoft.com/office/drawing/2014/main" id="{C1FE5C8C-ED33-4E1F-B5D3-12C8DBC9DDF2}"/>
            </a:ext>
          </a:extLst>
        </xdr:cNvPr>
        <xdr:cNvSpPr/>
      </xdr:nvSpPr>
      <xdr:spPr bwMode="auto">
        <a:xfrm>
          <a:off x="628650" y="38100"/>
          <a:ext cx="5886450" cy="7486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xdr:colOff>
      <xdr:row>0</xdr:row>
      <xdr:rowOff>28574</xdr:rowOff>
    </xdr:from>
    <xdr:to>
      <xdr:col>10</xdr:col>
      <xdr:colOff>590551</xdr:colOff>
      <xdr:row>51</xdr:row>
      <xdr:rowOff>142875</xdr:rowOff>
    </xdr:to>
    <xdr:sp macro="" textlink="">
      <xdr:nvSpPr>
        <xdr:cNvPr id="3" name="TextBox 1">
          <a:extLst>
            <a:ext uri="{FF2B5EF4-FFF2-40B4-BE49-F238E27FC236}">
              <a16:creationId xmlns:a16="http://schemas.microsoft.com/office/drawing/2014/main" id="{12C9D70C-6641-46AC-B299-65B428E51409}"/>
            </a:ext>
          </a:extLst>
        </xdr:cNvPr>
        <xdr:cNvSpPr txBox="1"/>
      </xdr:nvSpPr>
      <xdr:spPr>
        <a:xfrm>
          <a:off x="628650" y="28574"/>
          <a:ext cx="6057901" cy="8867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i="0" u="none" strike="noStrike">
              <a:solidFill>
                <a:sysClr val="windowText" lastClr="000000"/>
              </a:solidFill>
              <a:effectLst/>
              <a:latin typeface="+mn-lt"/>
              <a:ea typeface="+mn-ea"/>
              <a:cs typeface="+mn-cs"/>
            </a:rPr>
            <a:t>WORKSHEET D</a:t>
          </a:r>
          <a:r>
            <a:rPr lang="en-US" sz="1800">
              <a:solidFill>
                <a:sysClr val="windowText" lastClr="000000"/>
              </a:solidFill>
              <a:effectLst/>
            </a:rPr>
            <a:t> </a:t>
          </a:r>
        </a:p>
        <a:p>
          <a:pPr algn="ctr"/>
          <a:r>
            <a:rPr lang="en-US" sz="1400" b="1" i="0" u="none" strike="noStrike">
              <a:solidFill>
                <a:sysClr val="windowText" lastClr="000000"/>
              </a:solidFill>
              <a:effectLst/>
              <a:latin typeface="+mn-lt"/>
              <a:ea typeface="+mn-ea"/>
              <a:cs typeface="+mn-cs"/>
            </a:rPr>
            <a:t>Cash Distributions</a:t>
          </a:r>
        </a:p>
        <a:p>
          <a:pPr algn="ctr"/>
          <a:r>
            <a:rPr lang="en-US" sz="1400" b="1" i="0" u="none" strike="noStrike">
              <a:solidFill>
                <a:sysClr val="windowText" lastClr="000000"/>
              </a:solidFill>
              <a:effectLst/>
              <a:latin typeface="+mn-lt"/>
              <a:ea typeface="+mn-ea"/>
              <a:cs typeface="+mn-cs"/>
            </a:rPr>
            <a:t>From or available from the Development</a:t>
          </a:r>
        </a:p>
        <a:p>
          <a:pPr algn="ctr"/>
          <a:r>
            <a:rPr lang="en-US" sz="1400" b="1" i="0" u="none" strike="noStrike">
              <a:solidFill>
                <a:sysClr val="windowText" lastClr="000000"/>
              </a:solidFill>
              <a:effectLst/>
              <a:latin typeface="+mn-lt"/>
              <a:ea typeface="+mn-ea"/>
              <a:cs typeface="+mn-cs"/>
            </a:rPr>
            <a:t>IRC Section 42(h)(6)(F)(ii)</a:t>
          </a:r>
        </a:p>
        <a:p>
          <a:pPr algn="ctr"/>
          <a:endParaRPr lang="en-US" sz="1200" b="1" i="0" u="none" strike="noStrike">
            <a:solidFill>
              <a:sysClr val="windowText" lastClr="000000"/>
            </a:solidFill>
            <a:effectLst/>
            <a:latin typeface="+mn-lt"/>
            <a:ea typeface="+mn-ea"/>
            <a:cs typeface="+mn-cs"/>
          </a:endParaRPr>
        </a:p>
        <a:p>
          <a:r>
            <a:rPr lang="en-US" sz="1400" b="1" i="0" u="none" strike="noStrike">
              <a:solidFill>
                <a:sysClr val="windowText" lastClr="000000"/>
              </a:solidFill>
              <a:effectLst/>
              <a:latin typeface="+mn-lt"/>
              <a:ea typeface="+mn-ea"/>
              <a:cs typeface="+mn-cs"/>
            </a:rPr>
            <a:t>Instructions for completing Worksheet D </a:t>
          </a:r>
          <a:r>
            <a:rPr lang="en-US" sz="1400">
              <a:solidFill>
                <a:sysClr val="windowText" lastClr="000000"/>
              </a:solidFill>
              <a:effectLst/>
            </a:rPr>
            <a:t> </a:t>
          </a:r>
        </a:p>
        <a:p>
          <a:endParaRPr lang="en-US" sz="500" b="0" i="0" u="none" strike="noStrike">
            <a:solidFill>
              <a:sysClr val="windowText" lastClr="000000"/>
            </a:solidFill>
            <a:effectLst/>
            <a:latin typeface="+mn-lt"/>
            <a:ea typeface="+mn-ea"/>
            <a:cs typeface="+mn-cs"/>
          </a:endParaRPr>
        </a:p>
        <a:p>
          <a:pPr algn="l"/>
          <a:r>
            <a:rPr lang="en-US" sz="1400" b="0" i="0" u="none" strike="noStrike">
              <a:solidFill>
                <a:sysClr val="windowText" lastClr="000000"/>
              </a:solidFill>
              <a:effectLst/>
              <a:latin typeface="+mn-lt"/>
              <a:ea typeface="+mn-ea"/>
              <a:cs typeface="+mn-cs"/>
            </a:rPr>
            <a:t>The QCP is reduced by the total of all cash distributions from, or available from, the Development.  Refer to 26 CFR Part 1, Section 1.42-18(c)(6).</a:t>
          </a:r>
        </a:p>
        <a:p>
          <a:pPr algn="l"/>
          <a:r>
            <a:rPr lang="en-US" sz="1400" b="0" i="0" u="none" strike="noStrike">
              <a:solidFill>
                <a:sysClr val="windowText" lastClr="000000"/>
              </a:solidFill>
              <a:effectLst/>
              <a:latin typeface="+mn-lt"/>
              <a:ea typeface="+mn-ea"/>
              <a:cs typeface="+mn-cs"/>
            </a:rPr>
            <a:t> </a:t>
          </a:r>
        </a:p>
        <a:p>
          <a:pPr algn="l"/>
          <a:r>
            <a:rPr lang="en-US" sz="1400" b="0" i="0" u="none" strike="noStrike">
              <a:solidFill>
                <a:sysClr val="windowText" lastClr="000000"/>
              </a:solidFill>
              <a:effectLst/>
              <a:latin typeface="+mn-lt"/>
              <a:ea typeface="+mn-ea"/>
              <a:cs typeface="+mn-cs"/>
            </a:rPr>
            <a:t>In </a:t>
          </a:r>
          <a:r>
            <a:rPr lang="en-US" sz="1400" b="1" i="0" u="none" strike="noStrike">
              <a:solidFill>
                <a:sysClr val="windowText" lastClr="000000"/>
              </a:solidFill>
              <a:effectLst/>
              <a:latin typeface="+mn-lt"/>
              <a:ea typeface="+mn-ea"/>
              <a:cs typeface="+mn-cs"/>
            </a:rPr>
            <a:t>Section A</a:t>
          </a:r>
          <a:r>
            <a:rPr lang="en-US" sz="1400" b="0" i="0" u="none" strike="noStrike">
              <a:solidFill>
                <a:sysClr val="windowText" lastClr="000000"/>
              </a:solidFill>
              <a:effectLst/>
              <a:latin typeface="+mn-lt"/>
              <a:ea typeface="+mn-ea"/>
              <a:cs typeface="+mn-cs"/>
            </a:rPr>
            <a:t>, set forth all cash distributions with respect to the Project for calendar years 1990 and on.  Generally, this will include all cash payments and distribution from net operating income (i.e., investor fees, partnership management fees and incentive management fees, payments to owners and related parties for “operating expenses in excess of amounts reasonable under the circumstances”).  Developer fees and property management fees are examples of cash distributions that would not qualify for exclusion from the QCP.</a:t>
          </a:r>
        </a:p>
        <a:p>
          <a:pPr algn="l"/>
          <a:r>
            <a:rPr lang="en-US" sz="1400" b="0" i="0" u="none" strike="noStrike">
              <a:solidFill>
                <a:sysClr val="windowText" lastClr="000000"/>
              </a:solidFill>
              <a:effectLst/>
              <a:latin typeface="+mn-lt"/>
              <a:ea typeface="+mn-ea"/>
              <a:cs typeface="+mn-cs"/>
            </a:rPr>
            <a:t> </a:t>
          </a:r>
        </a:p>
        <a:p>
          <a:pPr algn="l"/>
          <a:r>
            <a:rPr lang="en-US" sz="1400" b="1" i="0" u="none" strike="noStrike">
              <a:solidFill>
                <a:sysClr val="windowText" lastClr="000000"/>
              </a:solidFill>
              <a:effectLst/>
              <a:latin typeface="+mn-lt"/>
              <a:ea typeface="+mn-ea"/>
              <a:cs typeface="+mn-cs"/>
            </a:rPr>
            <a:t>Section A </a:t>
          </a:r>
          <a:r>
            <a:rPr lang="en-US" sz="1400" b="0" i="0" u="none" strike="noStrike">
              <a:solidFill>
                <a:sysClr val="windowText" lastClr="000000"/>
              </a:solidFill>
              <a:effectLst/>
              <a:latin typeface="+mn-lt"/>
              <a:ea typeface="+mn-ea"/>
              <a:cs typeface="+mn-cs"/>
            </a:rPr>
            <a:t>of the Worksheet provides up to five (5) types of distributions of net operating income for each year [items (i)-(v)].  If there were more in any calendar year, attach an addendum to the Worksheet setting forth the recipient, characterization, and amount of such distribution.</a:t>
          </a:r>
        </a:p>
        <a:p>
          <a:pPr algn="l"/>
          <a:r>
            <a:rPr lang="en-US" sz="1400" b="0" i="0" u="none" strike="noStrike">
              <a:solidFill>
                <a:sysClr val="windowText" lastClr="000000"/>
              </a:solidFill>
              <a:effectLst/>
              <a:latin typeface="+mn-lt"/>
              <a:ea typeface="+mn-ea"/>
              <a:cs typeface="+mn-cs"/>
            </a:rPr>
            <a:t> </a:t>
          </a:r>
        </a:p>
        <a:p>
          <a:pPr algn="l"/>
          <a:r>
            <a:rPr lang="en-US" sz="1400" b="0" i="0" u="none" strike="noStrike">
              <a:solidFill>
                <a:sysClr val="windowText" lastClr="000000"/>
              </a:solidFill>
              <a:effectLst/>
              <a:latin typeface="+mn-lt"/>
              <a:ea typeface="+mn-ea"/>
              <a:cs typeface="+mn-cs"/>
            </a:rPr>
            <a:t>The QCP is reduced not only by cash distributions made with respect to the Development but also all cash that is available for distribution.  </a:t>
          </a:r>
        </a:p>
        <a:p>
          <a:pPr algn="l"/>
          <a:endParaRPr lang="en-US" sz="1400" b="0" i="0" u="none" strike="noStrike">
            <a:solidFill>
              <a:sysClr val="windowText" lastClr="000000"/>
            </a:solidFill>
            <a:effectLst/>
            <a:latin typeface="+mn-lt"/>
            <a:ea typeface="+mn-ea"/>
            <a:cs typeface="+mn-cs"/>
          </a:endParaRPr>
        </a:p>
        <a:p>
          <a:pPr algn="l"/>
          <a:r>
            <a:rPr lang="en-US" sz="1400" b="0" i="0" u="none" strike="noStrike">
              <a:solidFill>
                <a:sysClr val="windowText" lastClr="000000"/>
              </a:solidFill>
              <a:effectLst/>
              <a:latin typeface="+mn-lt"/>
              <a:ea typeface="+mn-ea"/>
              <a:cs typeface="+mn-cs"/>
            </a:rPr>
            <a:t>In </a:t>
          </a:r>
          <a:r>
            <a:rPr lang="en-US" sz="1400" b="1" i="0" u="none" strike="noStrike">
              <a:solidFill>
                <a:sysClr val="windowText" lastClr="000000"/>
              </a:solidFill>
              <a:effectLst/>
              <a:latin typeface="+mn-lt"/>
              <a:ea typeface="+mn-ea"/>
              <a:cs typeface="+mn-cs"/>
            </a:rPr>
            <a:t>Section B</a:t>
          </a:r>
          <a:r>
            <a:rPr lang="en-US" sz="1400" b="0" i="0" u="none" strike="noStrike">
              <a:solidFill>
                <a:sysClr val="windowText" lastClr="000000"/>
              </a:solidFill>
              <a:effectLst/>
              <a:latin typeface="+mn-lt"/>
              <a:ea typeface="+mn-ea"/>
              <a:cs typeface="+mn-cs"/>
            </a:rPr>
            <a:t> provide amounts held in reserve and other Development accounts and the amounts thereof that are available for distribution unless prohibited by mortgage restrictions, regulatory agreements, or similar third-party contractual prohibitions.  An amount currently held in a Development account that will become unrestricted and available for distribution on or before the expiration of the one-year qualified contract period should be listed as available for distribution in Section B.</a:t>
          </a:r>
        </a:p>
        <a:p>
          <a:pPr algn="l"/>
          <a:r>
            <a:rPr lang="en-US" sz="1400" b="0" i="0" u="none" strike="noStrike">
              <a:solidFill>
                <a:sysClr val="windowText" lastClr="000000"/>
              </a:solidFill>
              <a:effectLst/>
              <a:latin typeface="+mn-lt"/>
              <a:ea typeface="+mn-ea"/>
              <a:cs typeface="+mn-cs"/>
            </a:rPr>
            <a:t> </a:t>
          </a:r>
        </a:p>
        <a:p>
          <a:pPr algn="l"/>
          <a:r>
            <a:rPr lang="en-US" sz="1400" b="0" i="0" u="none" strike="noStrike">
              <a:solidFill>
                <a:sysClr val="windowText" lastClr="000000"/>
              </a:solidFill>
              <a:effectLst/>
              <a:latin typeface="+mn-lt"/>
              <a:ea typeface="+mn-ea"/>
              <a:cs typeface="+mn-cs"/>
            </a:rPr>
            <a:t>To complete the Worksheet, please total the qualifying cash distributed for all calendar years under Section A and the cash available (or that will be available) for distribution in Section B.  The final total will transfer to Section A(v) of the Calculation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8"/>
  <sheetViews>
    <sheetView showGridLines="0" showRowColHeaders="0" showOutlineSymbols="0" topLeftCell="A31" workbookViewId="0">
      <selection activeCell="M10" sqref="M10"/>
    </sheetView>
  </sheetViews>
  <sheetFormatPr defaultRowHeight="12.5" x14ac:dyDescent="0.25"/>
  <cols>
    <col min="1" max="1" width="9.1796875" customWidth="1"/>
    <col min="2" max="2" width="111.1796875" customWidth="1"/>
  </cols>
  <sheetData>
    <row r="1" spans="2:6" ht="15.5" x14ac:dyDescent="0.35">
      <c r="B1" s="23"/>
    </row>
    <row r="2" spans="2:6" ht="15.5" x14ac:dyDescent="0.35">
      <c r="B2" s="24" t="s">
        <v>0</v>
      </c>
    </row>
    <row r="3" spans="2:6" ht="15.5" x14ac:dyDescent="0.35">
      <c r="B3" s="24" t="s">
        <v>1</v>
      </c>
    </row>
    <row r="4" spans="2:6" ht="15.5" x14ac:dyDescent="0.35">
      <c r="B4" s="23"/>
      <c r="F4" s="5"/>
    </row>
    <row r="5" spans="2:6" ht="15.5" x14ac:dyDescent="0.35">
      <c r="B5" s="25"/>
    </row>
    <row r="6" spans="2:6" ht="46.5" x14ac:dyDescent="0.35">
      <c r="B6" s="25" t="s">
        <v>2</v>
      </c>
    </row>
    <row r="7" spans="2:6" ht="15.5" x14ac:dyDescent="0.35">
      <c r="B7" s="25"/>
    </row>
    <row r="8" spans="2:6" ht="46.5" x14ac:dyDescent="0.35">
      <c r="B8" s="25" t="s">
        <v>3</v>
      </c>
    </row>
    <row r="9" spans="2:6" ht="15.5" x14ac:dyDescent="0.35">
      <c r="B9" s="25"/>
    </row>
    <row r="10" spans="2:6" ht="134.25" customHeight="1" x14ac:dyDescent="0.35">
      <c r="B10" s="25" t="s">
        <v>4</v>
      </c>
    </row>
    <row r="11" spans="2:6" ht="15.5" x14ac:dyDescent="0.35">
      <c r="B11" s="25"/>
    </row>
    <row r="12" spans="2:6" ht="77.5" x14ac:dyDescent="0.35">
      <c r="B12" s="25" t="s">
        <v>5</v>
      </c>
    </row>
    <row r="13" spans="2:6" ht="15.5" x14ac:dyDescent="0.35">
      <c r="B13" s="25"/>
    </row>
    <row r="14" spans="2:6" ht="62" x14ac:dyDescent="0.35">
      <c r="B14" s="25" t="s">
        <v>6</v>
      </c>
    </row>
    <row r="15" spans="2:6" ht="15.5" x14ac:dyDescent="0.35">
      <c r="B15" s="25"/>
    </row>
    <row r="16" spans="2:6" ht="62" x14ac:dyDescent="0.35">
      <c r="B16" s="25" t="s">
        <v>168</v>
      </c>
    </row>
    <row r="17" spans="2:5" ht="15.5" x14ac:dyDescent="0.35">
      <c r="B17" s="25"/>
    </row>
    <row r="18" spans="2:5" ht="31" x14ac:dyDescent="0.35">
      <c r="B18" s="25" t="s">
        <v>7</v>
      </c>
      <c r="E18" s="5"/>
    </row>
  </sheetData>
  <sheetProtection algorithmName="SHA-512" hashValue="grcgV75UdYspHwmJrQTw9ULPXbbVlFPrrVy9GyLO5rzuK1qLo5D6aqYMBovhE6x8MOvpnL3Jj9PdaXhLVlrcNw==" saltValue="Ev1RhED5gDokr6uqag8Lpg==" spinCount="100000" sheet="1" objects="1" scenarios="1"/>
  <phoneticPr fontId="20" type="noConversion"/>
  <pageMargins left="0.5" right="0.5" top="1" bottom="0.5" header="0.5" footer="0.5"/>
  <pageSetup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autoPageBreaks="0" fitToPage="1"/>
  </sheetPr>
  <dimension ref="B1:N173"/>
  <sheetViews>
    <sheetView showGridLines="0" showWhiteSpace="0" topLeftCell="A109" zoomScaleNormal="100" zoomScaleSheetLayoutView="100" workbookViewId="0"/>
  </sheetViews>
  <sheetFormatPr defaultColWidth="9.1796875" defaultRowHeight="14" x14ac:dyDescent="0.3"/>
  <cols>
    <col min="1" max="1" width="9.1796875" style="7"/>
    <col min="2" max="2" width="9.453125" style="85" customWidth="1"/>
    <col min="3" max="3" width="6.26953125" style="85" customWidth="1"/>
    <col min="4" max="4" width="2.54296875" style="85" customWidth="1"/>
    <col min="5" max="5" width="3.54296875" style="85" customWidth="1"/>
    <col min="6" max="6" width="4.81640625" style="85" customWidth="1"/>
    <col min="7" max="7" width="6" style="85" customWidth="1"/>
    <col min="8" max="8" width="13.81640625" style="85" customWidth="1"/>
    <col min="9" max="9" width="8.26953125" style="85" customWidth="1"/>
    <col min="10" max="10" width="21.26953125" style="85" customWidth="1"/>
    <col min="11" max="11" width="2.26953125" style="85" customWidth="1"/>
    <col min="12" max="12" width="15.26953125" style="85" customWidth="1"/>
    <col min="13" max="13" width="9.1796875" style="7"/>
    <col min="14" max="14" width="10.1796875" style="7" bestFit="1" customWidth="1"/>
    <col min="15" max="16384" width="9.1796875" style="7"/>
  </cols>
  <sheetData>
    <row r="1" spans="2:12" x14ac:dyDescent="0.3">
      <c r="B1" s="139" t="s">
        <v>92</v>
      </c>
      <c r="C1" s="139"/>
      <c r="D1" s="139"/>
      <c r="E1" s="139"/>
      <c r="F1" s="139"/>
      <c r="G1" s="139"/>
      <c r="H1" s="139"/>
      <c r="I1" s="139"/>
      <c r="J1" s="139"/>
      <c r="K1" s="139"/>
      <c r="L1" s="139"/>
    </row>
    <row r="2" spans="2:12" ht="13.5" customHeight="1" x14ac:dyDescent="0.3">
      <c r="B2" s="140" t="s">
        <v>93</v>
      </c>
      <c r="C2" s="140"/>
      <c r="D2" s="140"/>
      <c r="E2" s="140"/>
      <c r="F2" s="140"/>
      <c r="G2" s="140"/>
      <c r="H2" s="140"/>
      <c r="I2" s="140"/>
      <c r="J2" s="140"/>
      <c r="K2" s="140"/>
      <c r="L2" s="140"/>
    </row>
    <row r="3" spans="2:12" x14ac:dyDescent="0.3">
      <c r="B3" s="140" t="s">
        <v>94</v>
      </c>
      <c r="C3" s="140"/>
      <c r="D3" s="140"/>
      <c r="E3" s="140"/>
      <c r="F3" s="140"/>
      <c r="G3" s="140"/>
      <c r="H3" s="140"/>
      <c r="I3" s="140"/>
      <c r="J3" s="140"/>
      <c r="K3" s="140"/>
      <c r="L3" s="140"/>
    </row>
    <row r="4" spans="2:12" ht="15" customHeight="1" x14ac:dyDescent="0.3">
      <c r="B4" s="140" t="s">
        <v>95</v>
      </c>
      <c r="C4" s="140"/>
      <c r="D4" s="140"/>
      <c r="E4" s="140"/>
      <c r="F4" s="140"/>
      <c r="G4" s="140"/>
      <c r="H4" s="140"/>
      <c r="I4" s="140"/>
      <c r="J4" s="140"/>
      <c r="K4" s="140"/>
      <c r="L4" s="140"/>
    </row>
    <row r="5" spans="2:12" x14ac:dyDescent="0.3">
      <c r="B5" s="37" t="s">
        <v>96</v>
      </c>
      <c r="C5" s="37" t="s">
        <v>97</v>
      </c>
      <c r="D5" s="94"/>
      <c r="E5" s="94"/>
      <c r="F5" s="94"/>
      <c r="G5" s="94"/>
      <c r="H5" s="94"/>
      <c r="I5" s="94"/>
      <c r="J5" s="94"/>
      <c r="K5" s="79"/>
      <c r="L5" s="94"/>
    </row>
    <row r="6" spans="2:12" ht="16.5" customHeight="1" x14ac:dyDescent="0.3">
      <c r="B6" s="94"/>
      <c r="C6" s="94"/>
      <c r="D6" s="94"/>
      <c r="E6" s="94"/>
      <c r="F6" s="94"/>
      <c r="G6" s="94"/>
      <c r="H6" s="94"/>
      <c r="I6" s="94"/>
      <c r="J6" s="94"/>
      <c r="K6" s="79"/>
      <c r="L6" s="96" t="s">
        <v>98</v>
      </c>
    </row>
    <row r="7" spans="2:12" x14ac:dyDescent="0.3">
      <c r="B7" s="38" t="s">
        <v>99</v>
      </c>
      <c r="C7" s="39"/>
      <c r="D7" s="40"/>
      <c r="E7" s="142" t="s">
        <v>100</v>
      </c>
      <c r="F7" s="142"/>
      <c r="G7" s="142"/>
      <c r="H7" s="94"/>
      <c r="I7" s="94"/>
      <c r="J7" s="94"/>
      <c r="K7" s="79"/>
      <c r="L7" s="94"/>
    </row>
    <row r="8" spans="2:12" x14ac:dyDescent="0.3">
      <c r="B8" s="94"/>
      <c r="C8" s="94"/>
      <c r="D8" s="94"/>
      <c r="E8" s="94" t="s">
        <v>14</v>
      </c>
      <c r="F8" s="94" t="s">
        <v>101</v>
      </c>
      <c r="G8" s="94"/>
      <c r="H8" s="94"/>
      <c r="I8" s="94"/>
      <c r="J8" s="38"/>
      <c r="K8" s="80"/>
      <c r="L8" s="41"/>
    </row>
    <row r="9" spans="2:12" x14ac:dyDescent="0.3">
      <c r="B9" s="94"/>
      <c r="C9" s="94"/>
      <c r="D9" s="94"/>
      <c r="E9" s="94" t="s">
        <v>17</v>
      </c>
      <c r="F9" s="94" t="s">
        <v>102</v>
      </c>
      <c r="G9" s="94"/>
      <c r="H9" s="141"/>
      <c r="I9" s="141"/>
      <c r="J9" s="141"/>
      <c r="K9" s="81"/>
      <c r="L9" s="42"/>
    </row>
    <row r="10" spans="2:12" x14ac:dyDescent="0.3">
      <c r="B10" s="94"/>
      <c r="C10" s="94"/>
      <c r="D10" s="94"/>
      <c r="E10" s="94" t="s">
        <v>20</v>
      </c>
      <c r="F10" s="94" t="s">
        <v>103</v>
      </c>
      <c r="G10" s="94"/>
      <c r="H10" s="94"/>
      <c r="I10" s="94"/>
      <c r="J10" s="94"/>
      <c r="K10" s="79"/>
      <c r="L10" s="94"/>
    </row>
    <row r="11" spans="2:12" x14ac:dyDescent="0.3">
      <c r="B11" s="94"/>
      <c r="C11" s="94"/>
      <c r="D11" s="94"/>
      <c r="E11" s="94"/>
      <c r="F11" s="141"/>
      <c r="G11" s="141"/>
      <c r="H11" s="141"/>
      <c r="I11" s="141"/>
      <c r="J11" s="141"/>
      <c r="K11" s="81"/>
      <c r="L11" s="42"/>
    </row>
    <row r="12" spans="2:12" ht="10.5" customHeight="1" x14ac:dyDescent="0.3">
      <c r="B12" s="94"/>
      <c r="C12" s="94"/>
      <c r="D12" s="94"/>
      <c r="E12" s="94"/>
      <c r="F12" s="94"/>
      <c r="G12" s="94"/>
      <c r="H12" s="94"/>
      <c r="I12" s="94"/>
      <c r="J12" s="94"/>
      <c r="K12" s="79"/>
      <c r="L12" s="94"/>
    </row>
    <row r="13" spans="2:12" x14ac:dyDescent="0.3">
      <c r="B13" s="38" t="s">
        <v>104</v>
      </c>
      <c r="C13" s="39"/>
      <c r="D13" s="40"/>
      <c r="E13" s="142" t="s">
        <v>100</v>
      </c>
      <c r="F13" s="142"/>
      <c r="G13" s="142"/>
      <c r="H13" s="43"/>
      <c r="I13" s="83"/>
      <c r="J13" s="94"/>
      <c r="K13" s="79"/>
      <c r="L13" s="94"/>
    </row>
    <row r="14" spans="2:12" x14ac:dyDescent="0.3">
      <c r="B14" s="94"/>
      <c r="C14" s="94"/>
      <c r="D14" s="94"/>
      <c r="E14" s="94" t="s">
        <v>14</v>
      </c>
      <c r="F14" s="94" t="s">
        <v>101</v>
      </c>
      <c r="G14" s="94"/>
      <c r="H14" s="94"/>
      <c r="I14" s="94"/>
      <c r="J14" s="38"/>
      <c r="K14" s="80"/>
      <c r="L14" s="41"/>
    </row>
    <row r="15" spans="2:12" x14ac:dyDescent="0.3">
      <c r="B15" s="94"/>
      <c r="C15" s="94"/>
      <c r="D15" s="94"/>
      <c r="E15" s="94" t="s">
        <v>17</v>
      </c>
      <c r="F15" s="94" t="s">
        <v>102</v>
      </c>
      <c r="G15" s="94"/>
      <c r="H15" s="141"/>
      <c r="I15" s="141"/>
      <c r="J15" s="141"/>
      <c r="K15" s="81"/>
      <c r="L15" s="42"/>
    </row>
    <row r="16" spans="2:12" x14ac:dyDescent="0.3">
      <c r="B16" s="94"/>
      <c r="C16" s="94"/>
      <c r="D16" s="94"/>
      <c r="E16" s="94" t="s">
        <v>20</v>
      </c>
      <c r="F16" s="94" t="s">
        <v>103</v>
      </c>
      <c r="G16" s="94"/>
      <c r="H16" s="94"/>
      <c r="I16" s="94"/>
      <c r="J16" s="94"/>
      <c r="K16" s="79"/>
      <c r="L16" s="94"/>
    </row>
    <row r="17" spans="2:12" x14ac:dyDescent="0.3">
      <c r="B17" s="94"/>
      <c r="C17" s="94"/>
      <c r="D17" s="94"/>
      <c r="E17" s="94"/>
      <c r="F17" s="141"/>
      <c r="G17" s="141"/>
      <c r="H17" s="141"/>
      <c r="I17" s="141"/>
      <c r="J17" s="141"/>
      <c r="K17" s="81"/>
      <c r="L17" s="42"/>
    </row>
    <row r="18" spans="2:12" ht="10.5" customHeight="1" x14ac:dyDescent="0.3">
      <c r="B18" s="94"/>
      <c r="C18" s="94"/>
      <c r="D18" s="94"/>
      <c r="E18" s="94"/>
      <c r="F18" s="94"/>
      <c r="G18" s="94"/>
      <c r="H18" s="94"/>
      <c r="I18" s="94"/>
      <c r="J18" s="94"/>
      <c r="K18" s="79"/>
      <c r="L18" s="94"/>
    </row>
    <row r="19" spans="2:12" x14ac:dyDescent="0.3">
      <c r="B19" s="38" t="s">
        <v>105</v>
      </c>
      <c r="C19" s="39"/>
      <c r="D19" s="40"/>
      <c r="E19" s="142" t="s">
        <v>100</v>
      </c>
      <c r="F19" s="142"/>
      <c r="G19" s="142"/>
      <c r="H19" s="94"/>
      <c r="I19" s="94"/>
      <c r="J19" s="94"/>
      <c r="K19" s="79"/>
      <c r="L19" s="94"/>
    </row>
    <row r="20" spans="2:12" x14ac:dyDescent="0.3">
      <c r="B20" s="94"/>
      <c r="C20" s="94"/>
      <c r="D20" s="94"/>
      <c r="E20" s="94" t="s">
        <v>14</v>
      </c>
      <c r="F20" s="94" t="s">
        <v>101</v>
      </c>
      <c r="G20" s="94"/>
      <c r="H20" s="94"/>
      <c r="I20" s="94"/>
      <c r="J20" s="38"/>
      <c r="K20" s="80"/>
      <c r="L20" s="41"/>
    </row>
    <row r="21" spans="2:12" x14ac:dyDescent="0.3">
      <c r="B21" s="94"/>
      <c r="C21" s="94"/>
      <c r="D21" s="94"/>
      <c r="E21" s="94" t="s">
        <v>17</v>
      </c>
      <c r="F21" s="94" t="s">
        <v>102</v>
      </c>
      <c r="G21" s="94"/>
      <c r="H21" s="141"/>
      <c r="I21" s="141"/>
      <c r="J21" s="141"/>
      <c r="K21" s="81"/>
      <c r="L21" s="42"/>
    </row>
    <row r="22" spans="2:12" x14ac:dyDescent="0.3">
      <c r="B22" s="94"/>
      <c r="C22" s="94"/>
      <c r="D22" s="94"/>
      <c r="E22" s="94" t="s">
        <v>20</v>
      </c>
      <c r="F22" s="94" t="s">
        <v>103</v>
      </c>
      <c r="G22" s="94"/>
      <c r="H22" s="94"/>
      <c r="I22" s="94"/>
      <c r="J22" s="94"/>
      <c r="K22" s="79"/>
      <c r="L22" s="94"/>
    </row>
    <row r="23" spans="2:12" x14ac:dyDescent="0.3">
      <c r="B23" s="94"/>
      <c r="C23" s="94"/>
      <c r="D23" s="94"/>
      <c r="E23" s="94"/>
      <c r="F23" s="141"/>
      <c r="G23" s="141"/>
      <c r="H23" s="141"/>
      <c r="I23" s="141"/>
      <c r="J23" s="141"/>
      <c r="K23" s="81"/>
      <c r="L23" s="42"/>
    </row>
    <row r="24" spans="2:12" ht="10.5" customHeight="1" x14ac:dyDescent="0.3">
      <c r="B24" s="94"/>
      <c r="C24" s="94"/>
      <c r="D24" s="94"/>
      <c r="E24" s="94"/>
      <c r="F24" s="94"/>
      <c r="G24" s="94"/>
      <c r="H24" s="94"/>
      <c r="I24" s="94"/>
      <c r="J24" s="94"/>
      <c r="K24" s="79"/>
      <c r="L24" s="94"/>
    </row>
    <row r="25" spans="2:12" x14ac:dyDescent="0.3">
      <c r="B25" s="38" t="s">
        <v>106</v>
      </c>
      <c r="C25" s="39"/>
      <c r="D25" s="40"/>
      <c r="E25" s="142" t="s">
        <v>100</v>
      </c>
      <c r="F25" s="142"/>
      <c r="G25" s="142"/>
      <c r="H25" s="94"/>
      <c r="I25" s="94"/>
      <c r="J25" s="94"/>
      <c r="K25" s="79"/>
      <c r="L25" s="94"/>
    </row>
    <row r="26" spans="2:12" x14ac:dyDescent="0.3">
      <c r="B26" s="94"/>
      <c r="C26" s="94"/>
      <c r="D26" s="94"/>
      <c r="E26" s="94" t="s">
        <v>14</v>
      </c>
      <c r="F26" s="94" t="s">
        <v>101</v>
      </c>
      <c r="G26" s="94"/>
      <c r="H26" s="94"/>
      <c r="I26" s="94"/>
      <c r="J26" s="38"/>
      <c r="K26" s="80"/>
      <c r="L26" s="41"/>
    </row>
    <row r="27" spans="2:12" x14ac:dyDescent="0.3">
      <c r="B27" s="94"/>
      <c r="C27" s="94"/>
      <c r="D27" s="94"/>
      <c r="E27" s="94" t="s">
        <v>17</v>
      </c>
      <c r="F27" s="94" t="s">
        <v>102</v>
      </c>
      <c r="G27" s="94"/>
      <c r="H27" s="141"/>
      <c r="I27" s="141"/>
      <c r="J27" s="141"/>
      <c r="K27" s="81"/>
      <c r="L27" s="42"/>
    </row>
    <row r="28" spans="2:12" x14ac:dyDescent="0.3">
      <c r="B28" s="94"/>
      <c r="C28" s="94"/>
      <c r="D28" s="94"/>
      <c r="E28" s="94" t="s">
        <v>20</v>
      </c>
      <c r="F28" s="94" t="s">
        <v>103</v>
      </c>
      <c r="G28" s="94"/>
      <c r="H28" s="94"/>
      <c r="I28" s="94"/>
      <c r="J28" s="94"/>
      <c r="K28" s="79"/>
      <c r="L28" s="94"/>
    </row>
    <row r="29" spans="2:12" x14ac:dyDescent="0.3">
      <c r="B29" s="94"/>
      <c r="C29" s="94"/>
      <c r="D29" s="94"/>
      <c r="E29" s="94"/>
      <c r="F29" s="141"/>
      <c r="G29" s="141"/>
      <c r="H29" s="141"/>
      <c r="I29" s="141"/>
      <c r="J29" s="141"/>
      <c r="K29" s="81"/>
      <c r="L29" s="42"/>
    </row>
    <row r="30" spans="2:12" ht="10.5" customHeight="1" x14ac:dyDescent="0.3">
      <c r="B30" s="94"/>
      <c r="C30" s="94"/>
      <c r="D30" s="94"/>
      <c r="E30" s="94"/>
      <c r="F30" s="94"/>
      <c r="G30" s="94"/>
      <c r="H30" s="94"/>
      <c r="I30" s="94"/>
      <c r="J30" s="94"/>
      <c r="K30" s="79"/>
      <c r="L30" s="94"/>
    </row>
    <row r="31" spans="2:12" x14ac:dyDescent="0.3">
      <c r="B31" s="38" t="s">
        <v>107</v>
      </c>
      <c r="C31" s="39"/>
      <c r="D31" s="40"/>
      <c r="E31" s="142" t="s">
        <v>100</v>
      </c>
      <c r="F31" s="142"/>
      <c r="G31" s="142"/>
      <c r="H31" s="94"/>
      <c r="I31" s="94"/>
      <c r="J31" s="94"/>
      <c r="K31" s="79"/>
      <c r="L31" s="94"/>
    </row>
    <row r="32" spans="2:12" x14ac:dyDescent="0.3">
      <c r="B32" s="94"/>
      <c r="C32" s="94"/>
      <c r="D32" s="94"/>
      <c r="E32" s="94" t="s">
        <v>14</v>
      </c>
      <c r="F32" s="94" t="s">
        <v>101</v>
      </c>
      <c r="G32" s="94"/>
      <c r="H32" s="94"/>
      <c r="I32" s="94"/>
      <c r="J32" s="38"/>
      <c r="K32" s="80"/>
      <c r="L32" s="41"/>
    </row>
    <row r="33" spans="2:12" x14ac:dyDescent="0.3">
      <c r="B33" s="94"/>
      <c r="C33" s="94"/>
      <c r="D33" s="94"/>
      <c r="E33" s="94" t="s">
        <v>17</v>
      </c>
      <c r="F33" s="94" t="s">
        <v>102</v>
      </c>
      <c r="G33" s="94"/>
      <c r="H33" s="141"/>
      <c r="I33" s="141"/>
      <c r="J33" s="141"/>
      <c r="K33" s="81"/>
      <c r="L33" s="42"/>
    </row>
    <row r="34" spans="2:12" x14ac:dyDescent="0.3">
      <c r="B34" s="94"/>
      <c r="C34" s="94"/>
      <c r="D34" s="94"/>
      <c r="E34" s="94" t="s">
        <v>20</v>
      </c>
      <c r="F34" s="94" t="s">
        <v>103</v>
      </c>
      <c r="G34" s="94"/>
      <c r="H34" s="94"/>
      <c r="I34" s="94"/>
      <c r="J34" s="94"/>
      <c r="K34" s="79"/>
      <c r="L34" s="94"/>
    </row>
    <row r="35" spans="2:12" x14ac:dyDescent="0.3">
      <c r="B35" s="94"/>
      <c r="C35" s="94"/>
      <c r="D35" s="94"/>
      <c r="E35" s="94"/>
      <c r="F35" s="141"/>
      <c r="G35" s="141"/>
      <c r="H35" s="141"/>
      <c r="I35" s="141"/>
      <c r="J35" s="141"/>
      <c r="K35" s="81"/>
      <c r="L35" s="42"/>
    </row>
    <row r="36" spans="2:12" ht="10.5" customHeight="1" x14ac:dyDescent="0.3">
      <c r="B36" s="94"/>
      <c r="C36" s="94"/>
      <c r="D36" s="94"/>
      <c r="E36" s="94"/>
      <c r="F36" s="94"/>
      <c r="G36" s="94"/>
      <c r="H36" s="94"/>
      <c r="I36" s="94"/>
      <c r="J36" s="94"/>
      <c r="K36" s="79"/>
      <c r="L36" s="94"/>
    </row>
    <row r="37" spans="2:12" x14ac:dyDescent="0.3">
      <c r="B37" s="38" t="s">
        <v>108</v>
      </c>
      <c r="C37" s="39"/>
      <c r="D37" s="40"/>
      <c r="E37" s="142" t="s">
        <v>100</v>
      </c>
      <c r="F37" s="142"/>
      <c r="G37" s="142"/>
      <c r="H37" s="94"/>
      <c r="I37" s="94"/>
      <c r="J37" s="94"/>
      <c r="K37" s="79"/>
      <c r="L37" s="94"/>
    </row>
    <row r="38" spans="2:12" x14ac:dyDescent="0.3">
      <c r="B38" s="94"/>
      <c r="C38" s="94"/>
      <c r="D38" s="94"/>
      <c r="E38" s="94" t="s">
        <v>14</v>
      </c>
      <c r="F38" s="94" t="s">
        <v>101</v>
      </c>
      <c r="G38" s="94"/>
      <c r="H38" s="94"/>
      <c r="I38" s="94"/>
      <c r="J38" s="38"/>
      <c r="K38" s="80"/>
      <c r="L38" s="41"/>
    </row>
    <row r="39" spans="2:12" x14ac:dyDescent="0.3">
      <c r="B39" s="94"/>
      <c r="C39" s="94"/>
      <c r="D39" s="94"/>
      <c r="E39" s="94" t="s">
        <v>17</v>
      </c>
      <c r="F39" s="94" t="s">
        <v>102</v>
      </c>
      <c r="G39" s="94"/>
      <c r="H39" s="141"/>
      <c r="I39" s="141"/>
      <c r="J39" s="141"/>
      <c r="K39" s="81"/>
      <c r="L39" s="42"/>
    </row>
    <row r="40" spans="2:12" x14ac:dyDescent="0.3">
      <c r="B40" s="94"/>
      <c r="C40" s="94"/>
      <c r="D40" s="94"/>
      <c r="E40" s="94" t="s">
        <v>20</v>
      </c>
      <c r="F40" s="94" t="s">
        <v>103</v>
      </c>
      <c r="G40" s="94"/>
      <c r="H40" s="94"/>
      <c r="I40" s="94"/>
      <c r="J40" s="94"/>
      <c r="K40" s="79"/>
      <c r="L40" s="94"/>
    </row>
    <row r="41" spans="2:12" x14ac:dyDescent="0.3">
      <c r="B41" s="94"/>
      <c r="C41" s="94"/>
      <c r="D41" s="94"/>
      <c r="E41" s="94"/>
      <c r="F41" s="141"/>
      <c r="G41" s="141"/>
      <c r="H41" s="141"/>
      <c r="I41" s="141"/>
      <c r="J41" s="141"/>
      <c r="K41" s="81"/>
      <c r="L41" s="42"/>
    </row>
    <row r="42" spans="2:12" ht="10.5" customHeight="1" x14ac:dyDescent="0.3">
      <c r="B42" s="94"/>
      <c r="C42" s="94"/>
      <c r="D42" s="94"/>
      <c r="E42" s="94"/>
      <c r="F42" s="94"/>
      <c r="G42" s="94"/>
      <c r="H42" s="94"/>
      <c r="I42" s="94"/>
      <c r="J42" s="94"/>
      <c r="K42" s="79"/>
      <c r="L42" s="94"/>
    </row>
    <row r="43" spans="2:12" x14ac:dyDescent="0.3">
      <c r="B43" s="38" t="s">
        <v>109</v>
      </c>
      <c r="C43" s="39"/>
      <c r="D43" s="40"/>
      <c r="E43" s="142" t="s">
        <v>100</v>
      </c>
      <c r="F43" s="142"/>
      <c r="G43" s="142"/>
      <c r="H43" s="94"/>
      <c r="I43" s="94"/>
      <c r="J43" s="94"/>
      <c r="K43" s="79"/>
      <c r="L43" s="94"/>
    </row>
    <row r="44" spans="2:12" x14ac:dyDescent="0.3">
      <c r="B44" s="94"/>
      <c r="C44" s="94"/>
      <c r="D44" s="94"/>
      <c r="E44" s="94" t="s">
        <v>14</v>
      </c>
      <c r="F44" s="94" t="s">
        <v>101</v>
      </c>
      <c r="G44" s="94"/>
      <c r="H44" s="94"/>
      <c r="I44" s="94"/>
      <c r="J44" s="38"/>
      <c r="K44" s="80"/>
      <c r="L44" s="41"/>
    </row>
    <row r="45" spans="2:12" x14ac:dyDescent="0.3">
      <c r="B45" s="94"/>
      <c r="C45" s="94"/>
      <c r="D45" s="94"/>
      <c r="E45" s="94" t="s">
        <v>17</v>
      </c>
      <c r="F45" s="94" t="s">
        <v>102</v>
      </c>
      <c r="G45" s="94"/>
      <c r="H45" s="141"/>
      <c r="I45" s="141"/>
      <c r="J45" s="141"/>
      <c r="K45" s="81"/>
      <c r="L45" s="42"/>
    </row>
    <row r="46" spans="2:12" x14ac:dyDescent="0.3">
      <c r="B46" s="94"/>
      <c r="C46" s="94"/>
      <c r="D46" s="94"/>
      <c r="E46" s="94" t="s">
        <v>20</v>
      </c>
      <c r="F46" s="94" t="s">
        <v>103</v>
      </c>
      <c r="G46" s="94"/>
      <c r="H46" s="94"/>
      <c r="I46" s="94"/>
      <c r="J46" s="94"/>
      <c r="K46" s="79"/>
      <c r="L46" s="94"/>
    </row>
    <row r="47" spans="2:12" x14ac:dyDescent="0.3">
      <c r="B47" s="94"/>
      <c r="C47" s="94"/>
      <c r="D47" s="94"/>
      <c r="E47" s="94"/>
      <c r="F47" s="141"/>
      <c r="G47" s="141"/>
      <c r="H47" s="141"/>
      <c r="I47" s="141"/>
      <c r="J47" s="141"/>
      <c r="K47" s="81"/>
      <c r="L47" s="42"/>
    </row>
    <row r="48" spans="2:12" x14ac:dyDescent="0.3">
      <c r="B48" s="94"/>
      <c r="C48" s="94"/>
      <c r="D48" s="94"/>
      <c r="E48" s="94"/>
      <c r="F48" s="94"/>
      <c r="G48" s="94"/>
      <c r="H48" s="94"/>
      <c r="I48" s="94"/>
      <c r="J48" s="94"/>
      <c r="K48" s="79"/>
      <c r="L48" s="94"/>
    </row>
    <row r="49" spans="2:12" x14ac:dyDescent="0.3">
      <c r="B49" s="38" t="s">
        <v>110</v>
      </c>
      <c r="C49" s="39"/>
      <c r="D49" s="40"/>
      <c r="E49" s="142" t="s">
        <v>100</v>
      </c>
      <c r="F49" s="142"/>
      <c r="G49" s="142"/>
      <c r="H49" s="94"/>
      <c r="I49" s="94"/>
      <c r="J49" s="94"/>
      <c r="K49" s="79"/>
      <c r="L49" s="94"/>
    </row>
    <row r="50" spans="2:12" x14ac:dyDescent="0.3">
      <c r="B50" s="94"/>
      <c r="C50" s="94"/>
      <c r="D50" s="94"/>
      <c r="E50" s="94" t="s">
        <v>14</v>
      </c>
      <c r="F50" s="94" t="s">
        <v>101</v>
      </c>
      <c r="G50" s="94"/>
      <c r="H50" s="94"/>
      <c r="I50" s="94"/>
      <c r="J50" s="38"/>
      <c r="K50" s="80"/>
      <c r="L50" s="41"/>
    </row>
    <row r="51" spans="2:12" x14ac:dyDescent="0.3">
      <c r="B51" s="94"/>
      <c r="C51" s="94"/>
      <c r="D51" s="94"/>
      <c r="E51" s="94" t="s">
        <v>17</v>
      </c>
      <c r="F51" s="94" t="s">
        <v>102</v>
      </c>
      <c r="G51" s="94"/>
      <c r="H51" s="141"/>
      <c r="I51" s="141"/>
      <c r="J51" s="141"/>
      <c r="K51" s="81"/>
      <c r="L51" s="42"/>
    </row>
    <row r="52" spans="2:12" x14ac:dyDescent="0.3">
      <c r="B52" s="94"/>
      <c r="C52" s="94"/>
      <c r="D52" s="94"/>
      <c r="E52" s="94" t="s">
        <v>20</v>
      </c>
      <c r="F52" s="94" t="s">
        <v>103</v>
      </c>
      <c r="G52" s="94"/>
      <c r="H52" s="94"/>
      <c r="I52" s="94"/>
      <c r="J52" s="94"/>
      <c r="K52" s="79"/>
      <c r="L52" s="94"/>
    </row>
    <row r="53" spans="2:12" x14ac:dyDescent="0.3">
      <c r="B53" s="94"/>
      <c r="C53" s="94"/>
      <c r="D53" s="94"/>
      <c r="E53" s="94"/>
      <c r="F53" s="141"/>
      <c r="G53" s="141"/>
      <c r="H53" s="141"/>
      <c r="I53" s="141"/>
      <c r="J53" s="141"/>
      <c r="K53" s="81"/>
      <c r="L53" s="42"/>
    </row>
    <row r="54" spans="2:12" ht="12" customHeight="1" x14ac:dyDescent="0.3">
      <c r="B54" s="94"/>
      <c r="C54" s="94"/>
      <c r="D54" s="94"/>
      <c r="E54" s="94"/>
      <c r="F54" s="94"/>
      <c r="G54" s="94"/>
      <c r="H54" s="94"/>
      <c r="I54" s="94"/>
      <c r="J54" s="94"/>
      <c r="K54" s="79"/>
      <c r="L54" s="94"/>
    </row>
    <row r="55" spans="2:12" x14ac:dyDescent="0.3">
      <c r="B55" s="38" t="s">
        <v>111</v>
      </c>
      <c r="C55" s="39"/>
      <c r="D55" s="40"/>
      <c r="E55" s="142" t="s">
        <v>100</v>
      </c>
      <c r="F55" s="142"/>
      <c r="G55" s="142"/>
      <c r="H55" s="94"/>
      <c r="I55" s="94"/>
      <c r="J55" s="94"/>
      <c r="K55" s="79"/>
      <c r="L55" s="94"/>
    </row>
    <row r="56" spans="2:12" x14ac:dyDescent="0.3">
      <c r="B56" s="94"/>
      <c r="C56" s="94"/>
      <c r="D56" s="94"/>
      <c r="E56" s="94" t="s">
        <v>14</v>
      </c>
      <c r="F56" s="94" t="s">
        <v>101</v>
      </c>
      <c r="G56" s="94"/>
      <c r="H56" s="94"/>
      <c r="I56" s="94"/>
      <c r="J56" s="38"/>
      <c r="K56" s="80"/>
      <c r="L56" s="41"/>
    </row>
    <row r="57" spans="2:12" x14ac:dyDescent="0.3">
      <c r="B57" s="94"/>
      <c r="C57" s="94"/>
      <c r="D57" s="94"/>
      <c r="E57" s="94" t="s">
        <v>17</v>
      </c>
      <c r="F57" s="94" t="s">
        <v>102</v>
      </c>
      <c r="G57" s="94"/>
      <c r="H57" s="141"/>
      <c r="I57" s="141"/>
      <c r="J57" s="141"/>
      <c r="K57" s="81"/>
      <c r="L57" s="42"/>
    </row>
    <row r="58" spans="2:12" x14ac:dyDescent="0.3">
      <c r="B58" s="94"/>
      <c r="C58" s="94"/>
      <c r="D58" s="94"/>
      <c r="E58" s="94" t="s">
        <v>20</v>
      </c>
      <c r="F58" s="94" t="s">
        <v>103</v>
      </c>
      <c r="G58" s="94"/>
      <c r="H58" s="94"/>
      <c r="I58" s="94"/>
      <c r="J58" s="94"/>
      <c r="K58" s="79"/>
      <c r="L58" s="94"/>
    </row>
    <row r="59" spans="2:12" x14ac:dyDescent="0.3">
      <c r="B59" s="94"/>
      <c r="C59" s="94"/>
      <c r="D59" s="94"/>
      <c r="E59" s="94"/>
      <c r="F59" s="141"/>
      <c r="G59" s="141"/>
      <c r="H59" s="141"/>
      <c r="I59" s="141"/>
      <c r="J59" s="141"/>
      <c r="K59" s="81"/>
      <c r="L59" s="42"/>
    </row>
    <row r="60" spans="2:12" ht="12" customHeight="1" x14ac:dyDescent="0.3">
      <c r="B60" s="94"/>
      <c r="C60" s="94"/>
      <c r="D60" s="94"/>
      <c r="E60" s="94"/>
      <c r="F60" s="94"/>
      <c r="G60" s="94"/>
      <c r="H60" s="94"/>
      <c r="I60" s="94"/>
      <c r="J60" s="94"/>
      <c r="K60" s="79"/>
      <c r="L60" s="94"/>
    </row>
    <row r="61" spans="2:12" x14ac:dyDescent="0.3">
      <c r="B61" s="38" t="s">
        <v>112</v>
      </c>
      <c r="C61" s="39"/>
      <c r="D61" s="40"/>
      <c r="E61" s="142" t="s">
        <v>100</v>
      </c>
      <c r="F61" s="142"/>
      <c r="G61" s="142"/>
      <c r="H61" s="94"/>
      <c r="I61" s="94"/>
      <c r="J61" s="94"/>
      <c r="K61" s="79"/>
      <c r="L61" s="94"/>
    </row>
    <row r="62" spans="2:12" x14ac:dyDescent="0.3">
      <c r="B62" s="94"/>
      <c r="C62" s="94"/>
      <c r="D62" s="94"/>
      <c r="E62" s="94" t="s">
        <v>14</v>
      </c>
      <c r="F62" s="94" t="s">
        <v>101</v>
      </c>
      <c r="G62" s="94"/>
      <c r="H62" s="94"/>
      <c r="I62" s="94"/>
      <c r="J62" s="38"/>
      <c r="K62" s="80"/>
      <c r="L62" s="41"/>
    </row>
    <row r="63" spans="2:12" x14ac:dyDescent="0.3">
      <c r="B63" s="94"/>
      <c r="C63" s="94"/>
      <c r="D63" s="94"/>
      <c r="E63" s="94" t="s">
        <v>17</v>
      </c>
      <c r="F63" s="94" t="s">
        <v>102</v>
      </c>
      <c r="G63" s="94"/>
      <c r="H63" s="141"/>
      <c r="I63" s="141"/>
      <c r="J63" s="141"/>
      <c r="K63" s="81"/>
      <c r="L63" s="42"/>
    </row>
    <row r="64" spans="2:12" x14ac:dyDescent="0.3">
      <c r="B64" s="94"/>
      <c r="C64" s="94"/>
      <c r="D64" s="94"/>
      <c r="E64" s="94" t="s">
        <v>20</v>
      </c>
      <c r="F64" s="94" t="s">
        <v>103</v>
      </c>
      <c r="G64" s="94"/>
      <c r="H64" s="94"/>
      <c r="I64" s="94"/>
      <c r="J64" s="94"/>
      <c r="K64" s="79"/>
      <c r="L64" s="94"/>
    </row>
    <row r="65" spans="2:12" x14ac:dyDescent="0.3">
      <c r="B65" s="94"/>
      <c r="C65" s="94"/>
      <c r="D65" s="94"/>
      <c r="E65" s="94"/>
      <c r="F65" s="141"/>
      <c r="G65" s="141"/>
      <c r="H65" s="141"/>
      <c r="I65" s="141"/>
      <c r="J65" s="141"/>
      <c r="K65" s="81"/>
      <c r="L65" s="42"/>
    </row>
    <row r="66" spans="2:12" ht="12" customHeight="1" x14ac:dyDescent="0.3">
      <c r="B66" s="94"/>
      <c r="C66" s="94"/>
      <c r="D66" s="94"/>
      <c r="E66" s="94"/>
      <c r="F66" s="94"/>
      <c r="G66" s="94"/>
      <c r="H66" s="94"/>
      <c r="I66" s="94"/>
      <c r="J66" s="94"/>
      <c r="K66" s="79"/>
      <c r="L66" s="94"/>
    </row>
    <row r="67" spans="2:12" x14ac:dyDescent="0.3">
      <c r="B67" s="38" t="s">
        <v>113</v>
      </c>
      <c r="C67" s="39"/>
      <c r="D67" s="40"/>
      <c r="E67" s="142" t="s">
        <v>100</v>
      </c>
      <c r="F67" s="142"/>
      <c r="G67" s="142"/>
      <c r="H67" s="94"/>
      <c r="I67" s="94"/>
      <c r="J67" s="94"/>
      <c r="K67" s="79"/>
      <c r="L67" s="94"/>
    </row>
    <row r="68" spans="2:12" x14ac:dyDescent="0.3">
      <c r="B68" s="94"/>
      <c r="C68" s="94"/>
      <c r="D68" s="94"/>
      <c r="E68" s="94" t="s">
        <v>14</v>
      </c>
      <c r="F68" s="94" t="s">
        <v>101</v>
      </c>
      <c r="G68" s="94"/>
      <c r="H68" s="94"/>
      <c r="I68" s="94"/>
      <c r="J68" s="38"/>
      <c r="K68" s="80"/>
      <c r="L68" s="41"/>
    </row>
    <row r="69" spans="2:12" x14ac:dyDescent="0.3">
      <c r="B69" s="94"/>
      <c r="C69" s="94"/>
      <c r="D69" s="94"/>
      <c r="E69" s="94" t="s">
        <v>17</v>
      </c>
      <c r="F69" s="94" t="s">
        <v>102</v>
      </c>
      <c r="G69" s="94"/>
      <c r="H69" s="141"/>
      <c r="I69" s="141"/>
      <c r="J69" s="141"/>
      <c r="K69" s="81"/>
      <c r="L69" s="42"/>
    </row>
    <row r="70" spans="2:12" x14ac:dyDescent="0.3">
      <c r="B70" s="94"/>
      <c r="C70" s="94"/>
      <c r="D70" s="94"/>
      <c r="E70" s="94" t="s">
        <v>20</v>
      </c>
      <c r="F70" s="94" t="s">
        <v>103</v>
      </c>
      <c r="G70" s="94"/>
      <c r="H70" s="94"/>
      <c r="I70" s="94"/>
      <c r="J70" s="94"/>
      <c r="K70" s="79"/>
      <c r="L70" s="94"/>
    </row>
    <row r="71" spans="2:12" x14ac:dyDescent="0.3">
      <c r="B71" s="94"/>
      <c r="C71" s="94"/>
      <c r="D71" s="94"/>
      <c r="E71" s="94"/>
      <c r="F71" s="141"/>
      <c r="G71" s="141"/>
      <c r="H71" s="141"/>
      <c r="I71" s="141"/>
      <c r="J71" s="141"/>
      <c r="K71" s="81"/>
      <c r="L71" s="42"/>
    </row>
    <row r="72" spans="2:12" ht="12" customHeight="1" x14ac:dyDescent="0.3">
      <c r="B72" s="94"/>
      <c r="C72" s="94"/>
      <c r="D72" s="94"/>
      <c r="E72" s="94"/>
      <c r="F72" s="94"/>
      <c r="G72" s="94"/>
      <c r="H72" s="94"/>
      <c r="I72" s="94"/>
      <c r="J72" s="94"/>
      <c r="K72" s="79"/>
      <c r="L72" s="94"/>
    </row>
    <row r="73" spans="2:12" x14ac:dyDescent="0.3">
      <c r="B73" s="38" t="s">
        <v>114</v>
      </c>
      <c r="C73" s="39"/>
      <c r="D73" s="40"/>
      <c r="E73" s="142" t="s">
        <v>100</v>
      </c>
      <c r="F73" s="142"/>
      <c r="G73" s="142"/>
      <c r="H73" s="94"/>
      <c r="I73" s="94"/>
      <c r="J73" s="94"/>
      <c r="K73" s="79"/>
      <c r="L73" s="94"/>
    </row>
    <row r="74" spans="2:12" x14ac:dyDescent="0.3">
      <c r="B74" s="94"/>
      <c r="C74" s="94"/>
      <c r="D74" s="94"/>
      <c r="E74" s="94" t="s">
        <v>14</v>
      </c>
      <c r="F74" s="94" t="s">
        <v>101</v>
      </c>
      <c r="G74" s="94"/>
      <c r="H74" s="94"/>
      <c r="I74" s="94"/>
      <c r="J74" s="38"/>
      <c r="K74" s="80"/>
      <c r="L74" s="41"/>
    </row>
    <row r="75" spans="2:12" x14ac:dyDescent="0.3">
      <c r="B75" s="94"/>
      <c r="C75" s="94"/>
      <c r="D75" s="94"/>
      <c r="E75" s="94" t="s">
        <v>17</v>
      </c>
      <c r="F75" s="94" t="s">
        <v>102</v>
      </c>
      <c r="G75" s="94"/>
      <c r="H75" s="141"/>
      <c r="I75" s="141"/>
      <c r="J75" s="141"/>
      <c r="K75" s="81"/>
      <c r="L75" s="42"/>
    </row>
    <row r="76" spans="2:12" x14ac:dyDescent="0.3">
      <c r="B76" s="94"/>
      <c r="C76" s="94"/>
      <c r="D76" s="94"/>
      <c r="E76" s="94" t="s">
        <v>20</v>
      </c>
      <c r="F76" s="94" t="s">
        <v>103</v>
      </c>
      <c r="G76" s="94"/>
      <c r="H76" s="94"/>
      <c r="I76" s="94"/>
      <c r="J76" s="94"/>
      <c r="K76" s="79"/>
      <c r="L76" s="94"/>
    </row>
    <row r="77" spans="2:12" x14ac:dyDescent="0.3">
      <c r="B77" s="94"/>
      <c r="C77" s="94"/>
      <c r="D77" s="94"/>
      <c r="E77" s="94"/>
      <c r="F77" s="141"/>
      <c r="G77" s="141"/>
      <c r="H77" s="141"/>
      <c r="I77" s="141"/>
      <c r="J77" s="141"/>
      <c r="K77" s="81"/>
      <c r="L77" s="42"/>
    </row>
    <row r="78" spans="2:12" ht="12" customHeight="1" x14ac:dyDescent="0.3">
      <c r="B78" s="94"/>
      <c r="C78" s="94"/>
      <c r="D78" s="94"/>
      <c r="E78" s="94"/>
      <c r="F78" s="94"/>
      <c r="G78" s="94"/>
      <c r="H78" s="94"/>
      <c r="I78" s="94"/>
      <c r="J78" s="94"/>
      <c r="K78" s="79"/>
      <c r="L78" s="94"/>
    </row>
    <row r="79" spans="2:12" x14ac:dyDescent="0.3">
      <c r="B79" s="38" t="s">
        <v>115</v>
      </c>
      <c r="C79" s="39"/>
      <c r="D79" s="40"/>
      <c r="E79" s="142" t="s">
        <v>100</v>
      </c>
      <c r="F79" s="142"/>
      <c r="G79" s="142"/>
      <c r="H79" s="94"/>
      <c r="I79" s="94"/>
      <c r="J79" s="94"/>
      <c r="K79" s="79"/>
      <c r="L79" s="94"/>
    </row>
    <row r="80" spans="2:12" x14ac:dyDescent="0.3">
      <c r="B80" s="94"/>
      <c r="C80" s="94"/>
      <c r="D80" s="94"/>
      <c r="E80" s="94" t="s">
        <v>14</v>
      </c>
      <c r="F80" s="94" t="s">
        <v>101</v>
      </c>
      <c r="G80" s="94"/>
      <c r="H80" s="94"/>
      <c r="I80" s="94"/>
      <c r="J80" s="38"/>
      <c r="K80" s="80"/>
      <c r="L80" s="41"/>
    </row>
    <row r="81" spans="2:12" x14ac:dyDescent="0.3">
      <c r="B81" s="94"/>
      <c r="C81" s="94"/>
      <c r="D81" s="94"/>
      <c r="E81" s="94" t="s">
        <v>17</v>
      </c>
      <c r="F81" s="94" t="s">
        <v>102</v>
      </c>
      <c r="G81" s="94"/>
      <c r="H81" s="141"/>
      <c r="I81" s="141"/>
      <c r="J81" s="141"/>
      <c r="K81" s="81"/>
      <c r="L81" s="42"/>
    </row>
    <row r="82" spans="2:12" x14ac:dyDescent="0.3">
      <c r="B82" s="94"/>
      <c r="C82" s="94"/>
      <c r="D82" s="94"/>
      <c r="E82" s="94" t="s">
        <v>20</v>
      </c>
      <c r="F82" s="94" t="s">
        <v>103</v>
      </c>
      <c r="G82" s="94"/>
      <c r="H82" s="94"/>
      <c r="I82" s="94"/>
      <c r="J82" s="94"/>
      <c r="K82" s="79"/>
      <c r="L82" s="94"/>
    </row>
    <row r="83" spans="2:12" x14ac:dyDescent="0.3">
      <c r="B83" s="94"/>
      <c r="C83" s="94"/>
      <c r="D83" s="94"/>
      <c r="E83" s="94"/>
      <c r="F83" s="141"/>
      <c r="G83" s="141"/>
      <c r="H83" s="141"/>
      <c r="I83" s="141"/>
      <c r="J83" s="141"/>
      <c r="K83" s="81"/>
      <c r="L83" s="42"/>
    </row>
    <row r="84" spans="2:12" ht="12" customHeight="1" x14ac:dyDescent="0.3">
      <c r="B84" s="94"/>
      <c r="C84" s="94"/>
      <c r="D84" s="94"/>
      <c r="E84" s="94"/>
      <c r="F84" s="94"/>
      <c r="G84" s="94"/>
      <c r="H84" s="94"/>
      <c r="I84" s="94"/>
      <c r="J84" s="94"/>
      <c r="K84" s="79"/>
      <c r="L84" s="94"/>
    </row>
    <row r="85" spans="2:12" x14ac:dyDescent="0.3">
      <c r="B85" s="38" t="s">
        <v>116</v>
      </c>
      <c r="C85" s="39"/>
      <c r="D85" s="40"/>
      <c r="E85" s="142" t="s">
        <v>100</v>
      </c>
      <c r="F85" s="142"/>
      <c r="G85" s="142"/>
      <c r="H85" s="94"/>
      <c r="I85" s="94"/>
      <c r="J85" s="94"/>
      <c r="K85" s="79"/>
      <c r="L85" s="94"/>
    </row>
    <row r="86" spans="2:12" x14ac:dyDescent="0.3">
      <c r="B86" s="94"/>
      <c r="C86" s="94"/>
      <c r="D86" s="94"/>
      <c r="E86" s="94" t="s">
        <v>14</v>
      </c>
      <c r="F86" s="94" t="s">
        <v>101</v>
      </c>
      <c r="G86" s="94"/>
      <c r="H86" s="94"/>
      <c r="I86" s="94"/>
      <c r="J86" s="38"/>
      <c r="K86" s="80"/>
      <c r="L86" s="41"/>
    </row>
    <row r="87" spans="2:12" x14ac:dyDescent="0.3">
      <c r="B87" s="94"/>
      <c r="C87" s="94"/>
      <c r="D87" s="94"/>
      <c r="E87" s="94" t="s">
        <v>17</v>
      </c>
      <c r="F87" s="94" t="s">
        <v>102</v>
      </c>
      <c r="G87" s="94"/>
      <c r="H87" s="141"/>
      <c r="I87" s="141"/>
      <c r="J87" s="141"/>
      <c r="K87" s="81"/>
      <c r="L87" s="42"/>
    </row>
    <row r="88" spans="2:12" x14ac:dyDescent="0.3">
      <c r="B88" s="94"/>
      <c r="C88" s="94"/>
      <c r="D88" s="94"/>
      <c r="E88" s="94" t="s">
        <v>20</v>
      </c>
      <c r="F88" s="94" t="s">
        <v>103</v>
      </c>
      <c r="G88" s="94"/>
      <c r="H88" s="94"/>
      <c r="I88" s="94"/>
      <c r="J88" s="94"/>
      <c r="K88" s="79"/>
      <c r="L88" s="94"/>
    </row>
    <row r="89" spans="2:12" x14ac:dyDescent="0.3">
      <c r="B89" s="94"/>
      <c r="C89" s="94"/>
      <c r="D89" s="94"/>
      <c r="E89" s="94"/>
      <c r="F89" s="141"/>
      <c r="G89" s="141"/>
      <c r="H89" s="141"/>
      <c r="I89" s="141"/>
      <c r="J89" s="141"/>
      <c r="K89" s="81"/>
      <c r="L89" s="42"/>
    </row>
    <row r="90" spans="2:12" ht="12" customHeight="1" x14ac:dyDescent="0.3">
      <c r="B90" s="94"/>
      <c r="C90" s="94"/>
      <c r="D90" s="94"/>
      <c r="E90" s="94"/>
      <c r="F90" s="94"/>
      <c r="G90" s="94"/>
      <c r="H90" s="94"/>
      <c r="I90" s="94"/>
      <c r="J90" s="94"/>
      <c r="K90" s="79"/>
      <c r="L90" s="94"/>
    </row>
    <row r="91" spans="2:12" x14ac:dyDescent="0.3">
      <c r="B91" s="38" t="s">
        <v>117</v>
      </c>
      <c r="C91" s="39"/>
      <c r="D91" s="40"/>
      <c r="E91" s="142" t="s">
        <v>100</v>
      </c>
      <c r="F91" s="142"/>
      <c r="G91" s="142"/>
      <c r="H91" s="94"/>
      <c r="I91" s="94"/>
      <c r="J91" s="94"/>
      <c r="K91" s="79"/>
      <c r="L91" s="94"/>
    </row>
    <row r="92" spans="2:12" x14ac:dyDescent="0.3">
      <c r="B92" s="94"/>
      <c r="C92" s="94"/>
      <c r="D92" s="94"/>
      <c r="E92" s="94" t="s">
        <v>14</v>
      </c>
      <c r="F92" s="94" t="s">
        <v>101</v>
      </c>
      <c r="G92" s="94"/>
      <c r="H92" s="94"/>
      <c r="I92" s="94"/>
      <c r="J92" s="38"/>
      <c r="K92" s="80"/>
      <c r="L92" s="41"/>
    </row>
    <row r="93" spans="2:12" x14ac:dyDescent="0.3">
      <c r="B93" s="94"/>
      <c r="C93" s="94"/>
      <c r="D93" s="94"/>
      <c r="E93" s="94" t="s">
        <v>17</v>
      </c>
      <c r="F93" s="94" t="s">
        <v>102</v>
      </c>
      <c r="G93" s="94"/>
      <c r="H93" s="141"/>
      <c r="I93" s="141"/>
      <c r="J93" s="141"/>
      <c r="K93" s="81"/>
      <c r="L93" s="42"/>
    </row>
    <row r="94" spans="2:12" x14ac:dyDescent="0.3">
      <c r="B94" s="94"/>
      <c r="C94" s="94"/>
      <c r="D94" s="94"/>
      <c r="E94" s="94" t="s">
        <v>20</v>
      </c>
      <c r="F94" s="94" t="s">
        <v>103</v>
      </c>
      <c r="G94" s="94"/>
      <c r="H94" s="94"/>
      <c r="I94" s="94"/>
      <c r="J94" s="94"/>
      <c r="K94" s="79"/>
      <c r="L94" s="94"/>
    </row>
    <row r="95" spans="2:12" x14ac:dyDescent="0.3">
      <c r="B95" s="94"/>
      <c r="C95" s="94"/>
      <c r="D95" s="94"/>
      <c r="E95" s="94"/>
      <c r="F95" s="141"/>
      <c r="G95" s="141"/>
      <c r="H95" s="141"/>
      <c r="I95" s="141"/>
      <c r="J95" s="141"/>
      <c r="K95" s="81"/>
      <c r="L95" s="42"/>
    </row>
    <row r="96" spans="2:12" x14ac:dyDescent="0.3">
      <c r="B96" s="94"/>
      <c r="C96" s="94"/>
      <c r="D96" s="94"/>
      <c r="E96" s="94"/>
      <c r="F96" s="94"/>
      <c r="G96" s="94"/>
      <c r="H96" s="94"/>
      <c r="I96" s="94"/>
      <c r="J96" s="94"/>
      <c r="K96" s="79"/>
      <c r="L96" s="44"/>
    </row>
    <row r="97" spans="2:13" ht="14.5" thickBot="1" x14ac:dyDescent="0.35">
      <c r="B97" s="94"/>
      <c r="C97" s="94"/>
      <c r="D97" s="94"/>
      <c r="E97" s="94"/>
      <c r="F97" s="94"/>
      <c r="G97" s="94"/>
      <c r="H97" s="94"/>
      <c r="I97" s="94"/>
      <c r="J97" s="45" t="s">
        <v>101</v>
      </c>
      <c r="K97" s="82"/>
      <c r="L97" s="46">
        <f>SUM(L8+L14+L20+L26+L32+L38+L44+L50+L56+L62+L68+L74+L80+L86+L92)</f>
        <v>0</v>
      </c>
    </row>
    <row r="98" spans="2:13" ht="14.5" thickTop="1" x14ac:dyDescent="0.3">
      <c r="B98" s="94"/>
      <c r="C98" s="94"/>
      <c r="D98" s="94"/>
      <c r="E98" s="94"/>
      <c r="F98" s="94"/>
      <c r="G98" s="94"/>
      <c r="H98" s="94"/>
      <c r="I98" s="94"/>
      <c r="J98" s="94"/>
      <c r="K98" s="79"/>
      <c r="L98" s="94"/>
    </row>
    <row r="99" spans="2:13" x14ac:dyDescent="0.3">
      <c r="B99" s="37"/>
      <c r="C99" s="37"/>
      <c r="D99" s="94"/>
      <c r="E99" s="94"/>
      <c r="F99" s="94"/>
      <c r="G99" s="94"/>
      <c r="H99" s="94"/>
      <c r="I99" s="94"/>
      <c r="J99" s="94"/>
      <c r="K99" s="79"/>
      <c r="L99" s="94"/>
    </row>
    <row r="100" spans="2:13" s="85" customFormat="1" ht="48.75" customHeight="1" x14ac:dyDescent="0.3">
      <c r="B100" s="37" t="s">
        <v>35</v>
      </c>
      <c r="C100" s="37" t="s">
        <v>118</v>
      </c>
      <c r="D100" s="37"/>
      <c r="E100" s="37"/>
      <c r="F100" s="37"/>
      <c r="G100" s="94"/>
      <c r="H100" s="94"/>
      <c r="I100" s="94"/>
      <c r="J100" s="94"/>
      <c r="K100" s="94"/>
      <c r="L100" s="94"/>
      <c r="M100" s="94"/>
    </row>
    <row r="101" spans="2:13" s="85" customFormat="1" x14ac:dyDescent="0.3">
      <c r="B101" s="94"/>
      <c r="C101" s="94"/>
      <c r="D101" s="94"/>
      <c r="E101" s="94"/>
      <c r="F101" s="94"/>
      <c r="G101" s="94"/>
      <c r="H101" s="94"/>
      <c r="I101" s="94"/>
      <c r="J101" s="96" t="s">
        <v>119</v>
      </c>
      <c r="K101" s="94"/>
      <c r="L101" s="96" t="s">
        <v>120</v>
      </c>
      <c r="M101" s="94"/>
    </row>
    <row r="102" spans="2:13" s="85" customFormat="1" x14ac:dyDescent="0.3">
      <c r="B102" s="94"/>
      <c r="C102" s="99" t="s">
        <v>121</v>
      </c>
      <c r="D102" s="37"/>
      <c r="E102" s="37"/>
      <c r="F102" s="37"/>
      <c r="G102" s="37"/>
      <c r="H102" s="37"/>
      <c r="I102" s="94"/>
      <c r="J102" s="94"/>
      <c r="K102" s="94"/>
      <c r="L102" s="86"/>
      <c r="M102" s="94"/>
    </row>
    <row r="103" spans="2:13" s="85" customFormat="1" ht="19.5" customHeight="1" x14ac:dyDescent="0.3">
      <c r="B103" s="87"/>
      <c r="C103" s="94"/>
      <c r="D103" s="94"/>
      <c r="E103" s="94" t="s">
        <v>14</v>
      </c>
      <c r="F103" s="94" t="s">
        <v>119</v>
      </c>
      <c r="G103" s="94"/>
      <c r="H103" s="94"/>
      <c r="I103" s="94"/>
      <c r="J103" s="41"/>
      <c r="K103" s="94"/>
      <c r="L103" s="88"/>
      <c r="M103" s="94"/>
    </row>
    <row r="104" spans="2:13" s="85" customFormat="1" ht="19.5" customHeight="1" x14ac:dyDescent="0.3">
      <c r="B104" s="87"/>
      <c r="C104" s="94"/>
      <c r="D104" s="94"/>
      <c r="E104" s="94" t="s">
        <v>122</v>
      </c>
      <c r="F104" s="94" t="s">
        <v>123</v>
      </c>
      <c r="G104" s="94"/>
      <c r="H104" s="94"/>
      <c r="I104" s="94"/>
      <c r="J104" s="94"/>
      <c r="K104" s="94"/>
      <c r="L104" s="41"/>
      <c r="M104" s="94"/>
    </row>
    <row r="105" spans="2:13" s="85" customFormat="1" x14ac:dyDescent="0.3">
      <c r="B105" s="87"/>
      <c r="C105" s="94"/>
      <c r="D105" s="94"/>
      <c r="E105" s="94"/>
      <c r="F105" s="94"/>
      <c r="G105" s="94"/>
      <c r="H105" s="94"/>
      <c r="I105" s="94"/>
      <c r="J105" s="94"/>
      <c r="K105" s="94"/>
      <c r="L105" s="86"/>
      <c r="M105" s="94"/>
    </row>
    <row r="106" spans="2:13" s="85" customFormat="1" x14ac:dyDescent="0.3">
      <c r="B106" s="94"/>
      <c r="C106" s="99" t="s">
        <v>124</v>
      </c>
      <c r="D106" s="94"/>
      <c r="E106" s="94"/>
      <c r="F106" s="94"/>
      <c r="G106" s="94"/>
      <c r="H106" s="94"/>
      <c r="I106" s="94"/>
      <c r="J106" s="94"/>
      <c r="K106" s="94"/>
      <c r="L106" s="86"/>
      <c r="M106" s="94"/>
    </row>
    <row r="107" spans="2:13" s="85" customFormat="1" ht="19.5" customHeight="1" x14ac:dyDescent="0.3">
      <c r="B107" s="87"/>
      <c r="C107" s="94"/>
      <c r="D107" s="94"/>
      <c r="E107" s="94" t="s">
        <v>14</v>
      </c>
      <c r="F107" s="94" t="s">
        <v>119</v>
      </c>
      <c r="G107" s="94"/>
      <c r="H107" s="94"/>
      <c r="I107" s="94"/>
      <c r="J107" s="41"/>
      <c r="K107" s="94"/>
      <c r="L107" s="86"/>
      <c r="M107" s="94"/>
    </row>
    <row r="108" spans="2:13" s="85" customFormat="1" ht="19.5" customHeight="1" x14ac:dyDescent="0.3">
      <c r="B108" s="87"/>
      <c r="C108" s="94"/>
      <c r="D108" s="94"/>
      <c r="E108" s="94" t="s">
        <v>122</v>
      </c>
      <c r="F108" s="94" t="s">
        <v>123</v>
      </c>
      <c r="G108" s="94"/>
      <c r="H108" s="94"/>
      <c r="I108" s="94"/>
      <c r="J108" s="94"/>
      <c r="K108" s="94"/>
      <c r="L108" s="41"/>
      <c r="M108" s="94"/>
    </row>
    <row r="109" spans="2:13" s="85" customFormat="1" x14ac:dyDescent="0.3">
      <c r="B109" s="87"/>
      <c r="C109" s="94"/>
      <c r="D109" s="94"/>
      <c r="E109" s="94"/>
      <c r="F109" s="94"/>
      <c r="G109" s="94"/>
      <c r="H109" s="94"/>
      <c r="I109" s="94"/>
      <c r="J109" s="94"/>
      <c r="K109" s="94"/>
      <c r="L109" s="86"/>
      <c r="M109" s="94"/>
    </row>
    <row r="110" spans="2:13" s="85" customFormat="1" x14ac:dyDescent="0.3">
      <c r="B110" s="94"/>
      <c r="C110" s="87" t="s">
        <v>125</v>
      </c>
      <c r="D110" s="94"/>
      <c r="E110" s="94"/>
      <c r="F110" s="94"/>
      <c r="G110" s="94"/>
      <c r="H110" s="94"/>
      <c r="I110" s="94"/>
      <c r="J110" s="94"/>
      <c r="K110" s="94"/>
      <c r="L110" s="86"/>
      <c r="M110" s="94"/>
    </row>
    <row r="111" spans="2:13" s="85" customFormat="1" ht="19.5" customHeight="1" x14ac:dyDescent="0.3">
      <c r="B111" s="87" t="s">
        <v>126</v>
      </c>
      <c r="C111" s="94"/>
      <c r="D111" s="94"/>
      <c r="E111" s="94" t="s">
        <v>14</v>
      </c>
      <c r="F111" s="94" t="s">
        <v>119</v>
      </c>
      <c r="G111" s="94"/>
      <c r="H111" s="94"/>
      <c r="I111" s="94"/>
      <c r="J111" s="41"/>
      <c r="K111" s="94"/>
      <c r="L111" s="86"/>
      <c r="M111" s="94"/>
    </row>
    <row r="112" spans="2:13" s="85" customFormat="1" ht="19.5" customHeight="1" x14ac:dyDescent="0.3">
      <c r="B112" s="94"/>
      <c r="C112" s="94"/>
      <c r="D112" s="94"/>
      <c r="E112" s="94" t="s">
        <v>122</v>
      </c>
      <c r="F112" s="94" t="s">
        <v>123</v>
      </c>
      <c r="G112" s="94"/>
      <c r="H112" s="94"/>
      <c r="I112" s="94"/>
      <c r="J112" s="94"/>
      <c r="K112" s="94"/>
      <c r="L112" s="41"/>
      <c r="M112" s="94"/>
    </row>
    <row r="113" spans="2:14" s="85" customFormat="1" x14ac:dyDescent="0.3">
      <c r="B113" s="94"/>
      <c r="C113" s="94"/>
      <c r="D113" s="94"/>
      <c r="E113" s="94"/>
      <c r="F113" s="94"/>
      <c r="G113" s="94"/>
      <c r="H113" s="94"/>
      <c r="I113" s="94"/>
      <c r="J113" s="94"/>
      <c r="K113" s="94"/>
      <c r="L113" s="89"/>
      <c r="M113" s="94"/>
      <c r="N113" s="94"/>
    </row>
    <row r="114" spans="2:14" s="85" customFormat="1" x14ac:dyDescent="0.3">
      <c r="B114" s="94"/>
      <c r="C114" s="37" t="s">
        <v>127</v>
      </c>
      <c r="D114" s="94"/>
      <c r="E114" s="94"/>
      <c r="F114" s="94"/>
      <c r="G114" s="94"/>
      <c r="H114" s="94"/>
      <c r="I114" s="94"/>
      <c r="J114" s="94"/>
      <c r="K114" s="94"/>
      <c r="L114" s="89"/>
      <c r="M114" s="94"/>
      <c r="N114" s="94"/>
    </row>
    <row r="115" spans="2:14" s="85" customFormat="1" ht="19.5" customHeight="1" x14ac:dyDescent="0.3">
      <c r="B115" s="94"/>
      <c r="C115" s="94"/>
      <c r="D115" s="94"/>
      <c r="E115" s="94" t="s">
        <v>14</v>
      </c>
      <c r="F115" s="94" t="s">
        <v>119</v>
      </c>
      <c r="G115" s="94"/>
      <c r="H115" s="94"/>
      <c r="I115" s="94"/>
      <c r="J115" s="41"/>
      <c r="K115" s="94"/>
      <c r="L115" s="88"/>
      <c r="M115" s="94"/>
      <c r="N115" s="94"/>
    </row>
    <row r="116" spans="2:14" s="85" customFormat="1" ht="19.5" customHeight="1" x14ac:dyDescent="0.3">
      <c r="B116" s="94"/>
      <c r="C116" s="94"/>
      <c r="D116" s="94"/>
      <c r="E116" s="94" t="s">
        <v>122</v>
      </c>
      <c r="F116" s="94" t="s">
        <v>123</v>
      </c>
      <c r="G116" s="94"/>
      <c r="H116" s="94"/>
      <c r="I116" s="94"/>
      <c r="J116" s="94"/>
      <c r="K116" s="94"/>
      <c r="L116" s="41"/>
      <c r="M116" s="94"/>
      <c r="N116" s="94"/>
    </row>
    <row r="117" spans="2:14" s="85" customFormat="1" x14ac:dyDescent="0.3">
      <c r="B117" s="94"/>
      <c r="C117" s="94"/>
      <c r="D117" s="94"/>
      <c r="E117" s="94"/>
      <c r="F117" s="94"/>
      <c r="G117" s="94"/>
      <c r="H117" s="94"/>
      <c r="I117" s="94"/>
      <c r="J117" s="94"/>
      <c r="K117" s="94"/>
      <c r="L117" s="89"/>
      <c r="M117" s="94"/>
      <c r="N117" s="44"/>
    </row>
    <row r="118" spans="2:14" s="85" customFormat="1" ht="24" customHeight="1" x14ac:dyDescent="0.3">
      <c r="B118" s="37"/>
      <c r="C118" s="37" t="s">
        <v>128</v>
      </c>
      <c r="D118" s="94"/>
      <c r="E118" s="94"/>
      <c r="F118" s="94"/>
      <c r="G118" s="94"/>
      <c r="H118" s="94"/>
      <c r="I118" s="94"/>
      <c r="J118" s="43" t="s">
        <v>129</v>
      </c>
      <c r="K118" s="94"/>
      <c r="L118" s="91">
        <f>SUM(L104,L108,L112,L116)</f>
        <v>0</v>
      </c>
      <c r="M118" s="94"/>
      <c r="N118" s="94"/>
    </row>
    <row r="119" spans="2:14" s="85" customFormat="1" x14ac:dyDescent="0.3">
      <c r="B119" s="94"/>
      <c r="C119" s="94"/>
      <c r="D119" s="94"/>
      <c r="E119" s="94"/>
      <c r="F119" s="94"/>
      <c r="G119" s="94"/>
      <c r="H119" s="94"/>
      <c r="I119" s="94"/>
      <c r="J119" s="94"/>
      <c r="K119" s="94"/>
      <c r="L119" s="89"/>
      <c r="M119" s="94"/>
      <c r="N119" s="44"/>
    </row>
    <row r="120" spans="2:14" s="85" customFormat="1" x14ac:dyDescent="0.3">
      <c r="B120" s="37" t="s">
        <v>38</v>
      </c>
      <c r="C120" s="37" t="s">
        <v>130</v>
      </c>
      <c r="D120" s="94"/>
      <c r="E120" s="94"/>
      <c r="F120" s="94"/>
      <c r="G120" s="94"/>
      <c r="H120" s="94"/>
      <c r="I120" s="94"/>
      <c r="J120" s="94"/>
      <c r="K120" s="94"/>
      <c r="L120" s="94"/>
      <c r="M120" s="94"/>
      <c r="N120" s="94"/>
    </row>
    <row r="121" spans="2:14" ht="24" customHeight="1" thickBot="1" x14ac:dyDescent="0.35">
      <c r="B121" s="94"/>
      <c r="C121" s="94"/>
      <c r="D121" s="94"/>
      <c r="E121" s="94"/>
      <c r="F121" s="94"/>
      <c r="G121" s="94"/>
      <c r="H121" s="94"/>
      <c r="I121" s="94"/>
      <c r="J121" s="43" t="s">
        <v>131</v>
      </c>
      <c r="K121" s="79"/>
      <c r="L121" s="90">
        <f>L97+L118</f>
        <v>0</v>
      </c>
    </row>
    <row r="122" spans="2:14" ht="14.5" thickTop="1" x14ac:dyDescent="0.3">
      <c r="B122" s="94"/>
      <c r="C122" s="94"/>
      <c r="D122" s="94"/>
      <c r="E122" s="94"/>
      <c r="F122" s="94"/>
      <c r="G122" s="94"/>
      <c r="H122" s="94"/>
      <c r="I122" s="94"/>
      <c r="J122" s="94"/>
      <c r="K122" s="79"/>
      <c r="L122" s="94"/>
    </row>
    <row r="123" spans="2:14" x14ac:dyDescent="0.3">
      <c r="B123" s="94"/>
      <c r="C123" s="94"/>
      <c r="D123" s="94"/>
      <c r="E123" s="94"/>
      <c r="F123" s="94"/>
      <c r="G123" s="94"/>
      <c r="H123" s="94"/>
      <c r="I123" s="94"/>
      <c r="J123" s="94"/>
      <c r="K123" s="79"/>
      <c r="L123" s="94"/>
    </row>
    <row r="124" spans="2:14" x14ac:dyDescent="0.3">
      <c r="B124" s="94"/>
      <c r="C124" s="94"/>
      <c r="D124" s="94"/>
      <c r="E124" s="94"/>
      <c r="F124" s="94"/>
      <c r="G124" s="94"/>
      <c r="H124" s="94"/>
      <c r="I124" s="94"/>
      <c r="J124" s="94"/>
      <c r="K124" s="79"/>
      <c r="L124" s="94"/>
    </row>
    <row r="125" spans="2:14" x14ac:dyDescent="0.3">
      <c r="B125" s="94"/>
      <c r="C125" s="94"/>
      <c r="D125" s="94"/>
      <c r="E125" s="94"/>
      <c r="F125" s="94"/>
      <c r="G125" s="94"/>
      <c r="H125" s="94"/>
      <c r="I125" s="94"/>
      <c r="J125" s="94"/>
      <c r="K125" s="79"/>
      <c r="L125" s="94"/>
    </row>
    <row r="126" spans="2:14" x14ac:dyDescent="0.3">
      <c r="B126" s="94"/>
      <c r="C126" s="94"/>
      <c r="D126" s="94"/>
      <c r="E126" s="94"/>
      <c r="F126" s="94"/>
      <c r="G126" s="94"/>
      <c r="H126" s="94"/>
      <c r="I126" s="94"/>
      <c r="J126" s="94"/>
      <c r="K126" s="79"/>
      <c r="L126" s="94"/>
    </row>
    <row r="127" spans="2:14" x14ac:dyDescent="0.3">
      <c r="B127" s="94"/>
      <c r="C127" s="94"/>
      <c r="D127" s="94"/>
      <c r="E127" s="94"/>
      <c r="F127" s="94"/>
      <c r="G127" s="94"/>
      <c r="H127" s="94"/>
      <c r="I127" s="94"/>
      <c r="J127" s="94"/>
      <c r="K127" s="79"/>
      <c r="L127" s="94"/>
    </row>
    <row r="128" spans="2:14" x14ac:dyDescent="0.3">
      <c r="B128" s="94"/>
      <c r="C128" s="94"/>
      <c r="D128" s="94"/>
      <c r="E128" s="94"/>
      <c r="F128" s="94"/>
      <c r="G128" s="94"/>
      <c r="H128" s="94"/>
      <c r="I128" s="94"/>
      <c r="J128" s="94"/>
      <c r="K128" s="79"/>
      <c r="L128" s="94"/>
    </row>
    <row r="129" spans="11:11" x14ac:dyDescent="0.3">
      <c r="K129" s="79"/>
    </row>
    <row r="130" spans="11:11" x14ac:dyDescent="0.3">
      <c r="K130" s="79"/>
    </row>
    <row r="131" spans="11:11" x14ac:dyDescent="0.3">
      <c r="K131" s="79"/>
    </row>
    <row r="132" spans="11:11" x14ac:dyDescent="0.3">
      <c r="K132" s="79"/>
    </row>
    <row r="133" spans="11:11" x14ac:dyDescent="0.3">
      <c r="K133" s="79"/>
    </row>
    <row r="134" spans="11:11" x14ac:dyDescent="0.3">
      <c r="K134" s="79"/>
    </row>
    <row r="135" spans="11:11" x14ac:dyDescent="0.3">
      <c r="K135" s="79"/>
    </row>
    <row r="136" spans="11:11" x14ac:dyDescent="0.3">
      <c r="K136" s="79"/>
    </row>
    <row r="137" spans="11:11" x14ac:dyDescent="0.3">
      <c r="K137" s="79"/>
    </row>
    <row r="138" spans="11:11" x14ac:dyDescent="0.3">
      <c r="K138" s="79"/>
    </row>
    <row r="139" spans="11:11" x14ac:dyDescent="0.3">
      <c r="K139" s="79"/>
    </row>
    <row r="140" spans="11:11" x14ac:dyDescent="0.3">
      <c r="K140" s="79"/>
    </row>
    <row r="141" spans="11:11" x14ac:dyDescent="0.3">
      <c r="K141" s="79"/>
    </row>
    <row r="142" spans="11:11" x14ac:dyDescent="0.3">
      <c r="K142" s="79"/>
    </row>
    <row r="143" spans="11:11" x14ac:dyDescent="0.3">
      <c r="K143" s="79"/>
    </row>
    <row r="144" spans="11:11" x14ac:dyDescent="0.3">
      <c r="K144" s="79"/>
    </row>
    <row r="145" spans="11:11" x14ac:dyDescent="0.3">
      <c r="K145" s="79"/>
    </row>
    <row r="146" spans="11:11" x14ac:dyDescent="0.3">
      <c r="K146" s="79"/>
    </row>
    <row r="147" spans="11:11" x14ac:dyDescent="0.3">
      <c r="K147" s="79"/>
    </row>
    <row r="148" spans="11:11" x14ac:dyDescent="0.3">
      <c r="K148" s="79"/>
    </row>
    <row r="149" spans="11:11" x14ac:dyDescent="0.3">
      <c r="K149" s="79"/>
    </row>
    <row r="150" spans="11:11" x14ac:dyDescent="0.3">
      <c r="K150" s="79"/>
    </row>
    <row r="151" spans="11:11" x14ac:dyDescent="0.3">
      <c r="K151" s="79"/>
    </row>
    <row r="152" spans="11:11" x14ac:dyDescent="0.3">
      <c r="K152" s="79"/>
    </row>
    <row r="153" spans="11:11" x14ac:dyDescent="0.3">
      <c r="K153" s="79"/>
    </row>
    <row r="154" spans="11:11" x14ac:dyDescent="0.3">
      <c r="K154" s="79"/>
    </row>
    <row r="155" spans="11:11" x14ac:dyDescent="0.3">
      <c r="K155" s="79"/>
    </row>
    <row r="156" spans="11:11" x14ac:dyDescent="0.3">
      <c r="K156" s="79"/>
    </row>
    <row r="157" spans="11:11" x14ac:dyDescent="0.3">
      <c r="K157" s="79"/>
    </row>
    <row r="158" spans="11:11" x14ac:dyDescent="0.3">
      <c r="K158" s="79"/>
    </row>
    <row r="159" spans="11:11" x14ac:dyDescent="0.3">
      <c r="K159" s="79"/>
    </row>
    <row r="160" spans="11:11" x14ac:dyDescent="0.3">
      <c r="K160" s="79"/>
    </row>
    <row r="161" spans="11:11" x14ac:dyDescent="0.3">
      <c r="K161" s="79"/>
    </row>
    <row r="162" spans="11:11" x14ac:dyDescent="0.3">
      <c r="K162" s="79"/>
    </row>
    <row r="163" spans="11:11" x14ac:dyDescent="0.3">
      <c r="K163" s="79"/>
    </row>
    <row r="164" spans="11:11" x14ac:dyDescent="0.3">
      <c r="K164" s="79"/>
    </row>
    <row r="165" spans="11:11" x14ac:dyDescent="0.3">
      <c r="K165" s="79"/>
    </row>
    <row r="166" spans="11:11" x14ac:dyDescent="0.3">
      <c r="K166" s="79"/>
    </row>
    <row r="167" spans="11:11" x14ac:dyDescent="0.3">
      <c r="K167" s="79"/>
    </row>
    <row r="168" spans="11:11" x14ac:dyDescent="0.3">
      <c r="K168" s="79"/>
    </row>
    <row r="169" spans="11:11" x14ac:dyDescent="0.3">
      <c r="K169" s="79"/>
    </row>
    <row r="170" spans="11:11" x14ac:dyDescent="0.3">
      <c r="K170" s="79"/>
    </row>
    <row r="171" spans="11:11" x14ac:dyDescent="0.3">
      <c r="K171" s="79"/>
    </row>
    <row r="172" spans="11:11" x14ac:dyDescent="0.3">
      <c r="K172" s="79"/>
    </row>
    <row r="173" spans="11:11" x14ac:dyDescent="0.3">
      <c r="K173" s="79"/>
    </row>
  </sheetData>
  <sheetProtection algorithmName="SHA-512" hashValue="Mq8Byc2hVFvs+hIoxnwZkI3Pq+ouwrT9aakKsewwYN0WwOdfBMakaMdUUHcYJubjoUDR2DpyryTIpVUHJ5nT2w==" saltValue="tGfihhgWY4RVUmyOfVCKIQ==" spinCount="100000" sheet="1" objects="1" scenarios="1"/>
  <mergeCells count="49">
    <mergeCell ref="E19:G19"/>
    <mergeCell ref="H21:J21"/>
    <mergeCell ref="E49:G49"/>
    <mergeCell ref="E55:G55"/>
    <mergeCell ref="E43:G43"/>
    <mergeCell ref="F29:J29"/>
    <mergeCell ref="E37:G37"/>
    <mergeCell ref="H45:J45"/>
    <mergeCell ref="F47:J47"/>
    <mergeCell ref="H27:J27"/>
    <mergeCell ref="H33:J33"/>
    <mergeCell ref="E25:G25"/>
    <mergeCell ref="F23:J23"/>
    <mergeCell ref="F95:J95"/>
    <mergeCell ref="H75:J75"/>
    <mergeCell ref="F83:J83"/>
    <mergeCell ref="H93:J93"/>
    <mergeCell ref="E85:G85"/>
    <mergeCell ref="E91:G91"/>
    <mergeCell ref="F77:J77"/>
    <mergeCell ref="E79:G79"/>
    <mergeCell ref="H81:J81"/>
    <mergeCell ref="F89:J89"/>
    <mergeCell ref="H87:J87"/>
    <mergeCell ref="H57:J57"/>
    <mergeCell ref="E61:G61"/>
    <mergeCell ref="E67:G67"/>
    <mergeCell ref="E73:G73"/>
    <mergeCell ref="H69:J69"/>
    <mergeCell ref="F71:J71"/>
    <mergeCell ref="F65:J65"/>
    <mergeCell ref="H63:J63"/>
    <mergeCell ref="F59:J59"/>
    <mergeCell ref="B1:L1"/>
    <mergeCell ref="B2:L2"/>
    <mergeCell ref="B3:L3"/>
    <mergeCell ref="H51:J51"/>
    <mergeCell ref="F53:J53"/>
    <mergeCell ref="E7:G7"/>
    <mergeCell ref="H15:J15"/>
    <mergeCell ref="F17:J17"/>
    <mergeCell ref="F35:J35"/>
    <mergeCell ref="H39:J39"/>
    <mergeCell ref="E31:G31"/>
    <mergeCell ref="B4:L4"/>
    <mergeCell ref="F41:J41"/>
    <mergeCell ref="H9:J9"/>
    <mergeCell ref="F11:J11"/>
    <mergeCell ref="E13:G13"/>
  </mergeCells>
  <phoneticPr fontId="20" type="noConversion"/>
  <pageMargins left="0.5" right="0.75" top="0.5" bottom="0.5" header="0.3" footer="0.3"/>
  <pageSetup fitToHeight="0" orientation="portrait" r:id="rId1"/>
  <headerFooter alignWithMargins="0">
    <oddFooter>&amp;L&amp;9&amp;A&amp;C&amp;9&amp;P of &amp;N</oddFooter>
  </headerFooter>
  <rowBreaks count="2" manualBreakCount="2">
    <brk id="47" min="1" max="11" man="1"/>
    <brk id="99" min="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J29"/>
  <sheetViews>
    <sheetView showGridLines="0" zoomScale="115" zoomScaleNormal="115" zoomScaleSheetLayoutView="100" workbookViewId="0">
      <selection activeCell="F17" sqref="F17:F18"/>
    </sheetView>
  </sheetViews>
  <sheetFormatPr defaultRowHeight="12.5" x14ac:dyDescent="0.25"/>
  <cols>
    <col min="6" max="6" width="19.81640625" customWidth="1"/>
    <col min="7" max="7" width="17.54296875" bestFit="1" customWidth="1"/>
    <col min="8" max="8" width="10.26953125" customWidth="1"/>
  </cols>
  <sheetData>
    <row r="2" spans="2:8" ht="15.5" x14ac:dyDescent="0.25">
      <c r="B2" s="143" t="s">
        <v>132</v>
      </c>
      <c r="C2" s="143"/>
      <c r="D2" s="143"/>
      <c r="E2" s="143"/>
      <c r="F2" s="143"/>
      <c r="G2" s="143"/>
      <c r="H2" s="143"/>
    </row>
    <row r="3" spans="2:8" ht="15.5" x14ac:dyDescent="0.25">
      <c r="B3" s="143" t="s">
        <v>133</v>
      </c>
      <c r="C3" s="143"/>
      <c r="D3" s="143"/>
      <c r="E3" s="143"/>
      <c r="F3" s="143"/>
      <c r="G3" s="143"/>
      <c r="H3" s="143"/>
    </row>
    <row r="5" spans="2:8" ht="15" customHeight="1" x14ac:dyDescent="0.25">
      <c r="B5" s="147" t="s">
        <v>134</v>
      </c>
      <c r="C5" s="147"/>
      <c r="D5" s="147"/>
      <c r="E5" s="147"/>
      <c r="F5" s="147"/>
      <c r="G5" s="147"/>
      <c r="H5" s="147"/>
    </row>
    <row r="6" spans="2:8" ht="12.75" customHeight="1" x14ac:dyDescent="0.25">
      <c r="B6" s="147"/>
      <c r="C6" s="147"/>
      <c r="D6" s="147"/>
      <c r="E6" s="147"/>
      <c r="F6" s="147"/>
      <c r="G6" s="147"/>
      <c r="H6" s="147"/>
    </row>
    <row r="7" spans="2:8" ht="12.75" customHeight="1" x14ac:dyDescent="0.25">
      <c r="B7" s="147"/>
      <c r="C7" s="147"/>
      <c r="D7" s="147"/>
      <c r="E7" s="147"/>
      <c r="F7" s="147"/>
      <c r="G7" s="147"/>
      <c r="H7" s="147"/>
    </row>
    <row r="8" spans="2:8" ht="12.75" customHeight="1" x14ac:dyDescent="0.25">
      <c r="B8" s="147"/>
      <c r="C8" s="147"/>
      <c r="D8" s="147"/>
      <c r="E8" s="147"/>
      <c r="F8" s="147"/>
      <c r="G8" s="147"/>
      <c r="H8" s="147"/>
    </row>
    <row r="9" spans="2:8" ht="48" customHeight="1" x14ac:dyDescent="0.25">
      <c r="B9" s="147"/>
      <c r="C9" s="147"/>
      <c r="D9" s="147"/>
      <c r="E9" s="147"/>
      <c r="F9" s="147"/>
      <c r="G9" s="147"/>
      <c r="H9" s="147"/>
    </row>
    <row r="11" spans="2:8" ht="15" customHeight="1" x14ac:dyDescent="0.25">
      <c r="B11" s="147" t="s">
        <v>135</v>
      </c>
      <c r="C11" s="147"/>
      <c r="D11" s="147"/>
      <c r="E11" s="147"/>
      <c r="F11" s="147"/>
      <c r="G11" s="147"/>
      <c r="H11" s="147"/>
    </row>
    <row r="12" spans="2:8" ht="12.75" customHeight="1" x14ac:dyDescent="0.25">
      <c r="B12" s="147"/>
      <c r="C12" s="147"/>
      <c r="D12" s="147"/>
      <c r="E12" s="147"/>
      <c r="F12" s="147"/>
      <c r="G12" s="147"/>
      <c r="H12" s="147"/>
    </row>
    <row r="13" spans="2:8" ht="12.75" customHeight="1" x14ac:dyDescent="0.25">
      <c r="B13" s="147"/>
      <c r="C13" s="147"/>
      <c r="D13" s="147"/>
      <c r="E13" s="147"/>
      <c r="F13" s="147"/>
      <c r="G13" s="147"/>
      <c r="H13" s="147"/>
    </row>
    <row r="14" spans="2:8" ht="12.75" customHeight="1" x14ac:dyDescent="0.25">
      <c r="B14" s="147"/>
      <c r="C14" s="147"/>
      <c r="D14" s="147"/>
      <c r="E14" s="147"/>
      <c r="F14" s="147"/>
      <c r="G14" s="147"/>
      <c r="H14" s="147"/>
    </row>
    <row r="15" spans="2:8" ht="25.5" customHeight="1" x14ac:dyDescent="0.25">
      <c r="B15" s="147"/>
      <c r="C15" s="147"/>
      <c r="D15" s="147"/>
      <c r="E15" s="147"/>
      <c r="F15" s="147"/>
      <c r="G15" s="147"/>
      <c r="H15" s="147"/>
    </row>
    <row r="16" spans="2:8" ht="12.75" customHeight="1" x14ac:dyDescent="0.35">
      <c r="B16" s="52"/>
      <c r="C16" s="52"/>
      <c r="D16" s="52"/>
      <c r="E16" s="52"/>
      <c r="F16" s="52"/>
      <c r="G16" s="52"/>
      <c r="H16" s="52"/>
    </row>
    <row r="17" spans="2:10" ht="15.5" x14ac:dyDescent="0.35">
      <c r="B17" s="47" t="s">
        <v>136</v>
      </c>
      <c r="F17" s="145">
        <v>0</v>
      </c>
      <c r="G17" s="49"/>
    </row>
    <row r="18" spans="2:10" ht="15.5" x14ac:dyDescent="0.35">
      <c r="B18" s="47" t="s">
        <v>137</v>
      </c>
      <c r="C18" s="3"/>
      <c r="D18" s="3"/>
      <c r="E18" s="3"/>
      <c r="F18" s="146"/>
      <c r="G18" s="50" t="s">
        <v>138</v>
      </c>
      <c r="I18" s="3"/>
      <c r="J18" s="3"/>
    </row>
    <row r="19" spans="2:10" ht="15.5" x14ac:dyDescent="0.35">
      <c r="B19" s="3"/>
      <c r="C19" s="3"/>
      <c r="D19" s="3"/>
      <c r="E19" s="3"/>
      <c r="F19" s="3"/>
      <c r="G19" s="3"/>
      <c r="H19" s="3"/>
      <c r="I19" s="3"/>
      <c r="J19" s="3"/>
    </row>
    <row r="20" spans="2:10" ht="15.5" x14ac:dyDescent="0.35">
      <c r="B20" s="144" t="s">
        <v>139</v>
      </c>
      <c r="C20" s="144"/>
      <c r="D20" s="144"/>
      <c r="E20" s="144"/>
      <c r="F20" s="144"/>
      <c r="G20" s="144"/>
      <c r="H20" s="144"/>
      <c r="I20" s="48"/>
      <c r="J20" s="48"/>
    </row>
    <row r="21" spans="2:10" ht="48.75" customHeight="1" x14ac:dyDescent="0.25">
      <c r="B21" s="144"/>
      <c r="C21" s="144"/>
      <c r="D21" s="144"/>
      <c r="E21" s="144"/>
      <c r="F21" s="144"/>
      <c r="G21" s="144"/>
      <c r="H21" s="144"/>
    </row>
    <row r="29" spans="2:10" ht="14.5" x14ac:dyDescent="0.35">
      <c r="D29" s="51" t="s">
        <v>140</v>
      </c>
    </row>
  </sheetData>
  <sheetProtection algorithmName="SHA-512" hashValue="WUMvXz4IORLgTNP/oSiXWuzf7dEXTaOKpZ9LfQvehvmyiACpCoOFzlE3Ze7oG2I2pBxmAkQaexx5gnAP1I1iUg==" saltValue="KvZMr2X1sekyOPFgztvQgQ==" spinCount="100000" sheet="1" objects="1" scenarios="1"/>
  <mergeCells count="6">
    <mergeCell ref="B2:H2"/>
    <mergeCell ref="B3:H3"/>
    <mergeCell ref="B20:H21"/>
    <mergeCell ref="F17:F18"/>
    <mergeCell ref="B5:H9"/>
    <mergeCell ref="B11:H1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R86"/>
  <sheetViews>
    <sheetView topLeftCell="A13" zoomScale="80" zoomScaleNormal="80" workbookViewId="0">
      <selection activeCell="B10" sqref="B10"/>
    </sheetView>
  </sheetViews>
  <sheetFormatPr defaultColWidth="9.1796875" defaultRowHeight="14" x14ac:dyDescent="0.3"/>
  <cols>
    <col min="1" max="1" width="20" style="36" customWidth="1"/>
    <col min="2" max="2" width="19.1796875" style="36" bestFit="1" customWidth="1"/>
    <col min="3" max="3" width="18" style="36" bestFit="1" customWidth="1"/>
    <col min="4" max="4" width="16.7265625" style="36" bestFit="1" customWidth="1"/>
    <col min="5" max="5" width="17.81640625" style="36" customWidth="1"/>
    <col min="6" max="13" width="16.7265625" style="36" bestFit="1" customWidth="1"/>
    <col min="14" max="252" width="8" style="36" customWidth="1"/>
    <col min="253" max="16384" width="9.1796875" style="36"/>
  </cols>
  <sheetData>
    <row r="1" spans="1:18" x14ac:dyDescent="0.3">
      <c r="A1" s="148" t="s">
        <v>141</v>
      </c>
      <c r="B1" s="149"/>
      <c r="C1" s="149"/>
      <c r="D1" s="149"/>
      <c r="E1" s="149"/>
      <c r="F1" s="149"/>
      <c r="G1" s="94"/>
      <c r="H1" s="94"/>
      <c r="I1" s="94"/>
      <c r="J1" s="94"/>
      <c r="K1" s="94"/>
      <c r="L1" s="94"/>
      <c r="M1" s="94"/>
      <c r="N1" s="94"/>
      <c r="O1" s="94"/>
      <c r="P1" s="94"/>
      <c r="Q1" s="94"/>
      <c r="R1" s="94"/>
    </row>
    <row r="2" spans="1:18" x14ac:dyDescent="0.3">
      <c r="A2" s="148" t="s">
        <v>142</v>
      </c>
      <c r="B2" s="149"/>
      <c r="C2" s="149"/>
      <c r="D2" s="149"/>
      <c r="E2" s="149"/>
      <c r="F2" s="149"/>
      <c r="G2" s="94"/>
      <c r="H2" s="94"/>
      <c r="I2" s="94"/>
      <c r="J2" s="94"/>
      <c r="K2" s="94"/>
      <c r="L2" s="94"/>
      <c r="M2" s="94"/>
      <c r="N2" s="94"/>
      <c r="O2" s="94"/>
      <c r="P2" s="94"/>
      <c r="Q2" s="94"/>
      <c r="R2" s="94"/>
    </row>
    <row r="3" spans="1:18" x14ac:dyDescent="0.3">
      <c r="A3" s="149"/>
      <c r="B3" s="149"/>
      <c r="C3" s="149"/>
      <c r="D3" s="149"/>
      <c r="E3" s="149"/>
      <c r="F3" s="149"/>
      <c r="G3" s="94"/>
      <c r="H3" s="94"/>
      <c r="I3" s="94"/>
      <c r="J3" s="94"/>
      <c r="K3" s="94"/>
      <c r="L3" s="94"/>
      <c r="M3" s="94"/>
      <c r="N3" s="94"/>
      <c r="O3" s="94"/>
      <c r="P3" s="94"/>
      <c r="Q3" s="94"/>
      <c r="R3" s="94"/>
    </row>
    <row r="4" spans="1:18" x14ac:dyDescent="0.3">
      <c r="A4" s="100" t="s">
        <v>143</v>
      </c>
      <c r="B4" s="150" t="s">
        <v>144</v>
      </c>
      <c r="C4" s="149"/>
      <c r="D4" s="149"/>
      <c r="E4" s="149"/>
      <c r="F4" s="149"/>
      <c r="G4" s="94"/>
      <c r="H4" s="94"/>
      <c r="I4" s="94"/>
      <c r="J4" s="94"/>
      <c r="K4" s="94"/>
      <c r="L4" s="94"/>
      <c r="M4" s="94"/>
      <c r="N4" s="94"/>
      <c r="O4" s="94"/>
      <c r="P4" s="94"/>
      <c r="Q4" s="94"/>
      <c r="R4" s="94"/>
    </row>
    <row r="5" spans="1:18" x14ac:dyDescent="0.3">
      <c r="A5" s="152" t="s">
        <v>145</v>
      </c>
      <c r="B5" s="149"/>
      <c r="C5" s="149"/>
      <c r="D5" s="149"/>
      <c r="E5" s="149"/>
      <c r="F5" s="149"/>
      <c r="G5" s="94"/>
      <c r="H5" s="94"/>
      <c r="I5" s="94"/>
      <c r="J5" s="94"/>
      <c r="K5" s="94"/>
      <c r="L5" s="94"/>
      <c r="M5" s="94"/>
      <c r="N5" s="94"/>
      <c r="O5" s="94"/>
      <c r="P5" s="94"/>
      <c r="Q5" s="94"/>
      <c r="R5" s="94"/>
    </row>
    <row r="6" spans="1:18" x14ac:dyDescent="0.3">
      <c r="A6" s="100" t="s">
        <v>146</v>
      </c>
      <c r="B6" s="150" t="s">
        <v>147</v>
      </c>
      <c r="C6" s="149"/>
      <c r="D6" s="149"/>
      <c r="E6" s="149"/>
      <c r="F6" s="149"/>
      <c r="G6" s="94"/>
      <c r="H6" s="94"/>
      <c r="I6" s="94"/>
      <c r="J6" s="94"/>
      <c r="K6" s="94"/>
      <c r="L6" s="94"/>
      <c r="M6" s="94"/>
      <c r="N6" s="94"/>
      <c r="O6" s="94"/>
      <c r="P6" s="94"/>
      <c r="Q6" s="94"/>
      <c r="R6" s="94"/>
    </row>
    <row r="7" spans="1:18" x14ac:dyDescent="0.3">
      <c r="A7" s="100" t="s">
        <v>148</v>
      </c>
      <c r="B7" s="150" t="s">
        <v>149</v>
      </c>
      <c r="C7" s="149"/>
      <c r="D7" s="149"/>
      <c r="E7" s="149"/>
      <c r="F7" s="149"/>
      <c r="G7" s="94"/>
      <c r="H7" s="94"/>
      <c r="I7" s="94"/>
      <c r="J7" s="94"/>
      <c r="K7" s="94"/>
      <c r="L7" s="94"/>
      <c r="M7" s="94"/>
      <c r="N7" s="94"/>
      <c r="O7" s="94"/>
      <c r="P7" s="94"/>
      <c r="Q7" s="94"/>
      <c r="R7" s="94"/>
    </row>
    <row r="8" spans="1:18" x14ac:dyDescent="0.3">
      <c r="A8" s="100" t="s">
        <v>150</v>
      </c>
      <c r="B8" s="150" t="s">
        <v>151</v>
      </c>
      <c r="C8" s="149"/>
      <c r="D8" s="149"/>
      <c r="E8" s="149"/>
      <c r="F8" s="149"/>
      <c r="G8" s="94"/>
      <c r="H8" s="94"/>
      <c r="I8" s="94"/>
      <c r="J8" s="94"/>
      <c r="K8" s="94"/>
      <c r="L8" s="94"/>
      <c r="M8" s="94"/>
      <c r="N8" s="94"/>
      <c r="O8" s="94"/>
      <c r="P8" s="94"/>
      <c r="Q8" s="94"/>
      <c r="R8" s="94"/>
    </row>
    <row r="9" spans="1:18" x14ac:dyDescent="0.3">
      <c r="A9" s="100" t="s">
        <v>152</v>
      </c>
      <c r="B9" s="151" t="s">
        <v>169</v>
      </c>
      <c r="C9" s="149"/>
      <c r="D9" s="149"/>
      <c r="E9" s="149"/>
      <c r="F9" s="149"/>
      <c r="G9" s="94"/>
      <c r="H9" s="94"/>
      <c r="I9" s="94"/>
      <c r="J9" s="94"/>
      <c r="K9" s="94"/>
      <c r="L9" s="94"/>
      <c r="M9" s="94"/>
      <c r="N9" s="94"/>
      <c r="O9" s="94"/>
      <c r="P9" s="94"/>
      <c r="Q9" s="94"/>
      <c r="R9" s="94"/>
    </row>
    <row r="11" spans="1:18" ht="14.5" thickBot="1" x14ac:dyDescent="0.35">
      <c r="A11" s="53" t="s">
        <v>153</v>
      </c>
      <c r="B11" s="53" t="s">
        <v>154</v>
      </c>
      <c r="C11" s="53" t="s">
        <v>155</v>
      </c>
      <c r="D11" s="53" t="s">
        <v>156</v>
      </c>
      <c r="E11" s="53" t="s">
        <v>157</v>
      </c>
      <c r="F11" s="53" t="s">
        <v>158</v>
      </c>
      <c r="G11" s="53" t="s">
        <v>159</v>
      </c>
      <c r="H11" s="53" t="s">
        <v>160</v>
      </c>
      <c r="I11" s="53" t="s">
        <v>161</v>
      </c>
      <c r="J11" s="53" t="s">
        <v>162</v>
      </c>
      <c r="K11" s="53" t="s">
        <v>163</v>
      </c>
      <c r="L11" s="53" t="s">
        <v>164</v>
      </c>
      <c r="M11" s="53" t="s">
        <v>165</v>
      </c>
      <c r="N11" s="44"/>
      <c r="O11" s="44"/>
      <c r="P11" s="44"/>
      <c r="Q11" s="44"/>
      <c r="R11" s="44"/>
    </row>
    <row r="12" spans="1:18" ht="15" thickTop="1" thickBot="1" x14ac:dyDescent="0.35">
      <c r="A12" s="54">
        <v>1985</v>
      </c>
      <c r="B12" s="73">
        <v>105.5</v>
      </c>
      <c r="C12" s="73">
        <v>106</v>
      </c>
      <c r="D12" s="73">
        <v>106.4</v>
      </c>
      <c r="E12" s="73">
        <v>106.9</v>
      </c>
      <c r="F12" s="73">
        <v>107.3</v>
      </c>
      <c r="G12" s="73">
        <v>107.6</v>
      </c>
      <c r="H12" s="73">
        <v>107.8</v>
      </c>
      <c r="I12" s="73">
        <v>108</v>
      </c>
      <c r="J12" s="73">
        <v>108.3</v>
      </c>
      <c r="K12" s="73">
        <v>108.7</v>
      </c>
      <c r="L12" s="73">
        <v>109</v>
      </c>
      <c r="M12" s="73">
        <v>109.3</v>
      </c>
      <c r="N12" s="94"/>
      <c r="O12" s="94"/>
      <c r="P12" s="94"/>
      <c r="Q12" s="94"/>
      <c r="R12" s="94"/>
    </row>
    <row r="13" spans="1:18" ht="14.5" thickBot="1" x14ac:dyDescent="0.35">
      <c r="A13" s="55">
        <v>1986</v>
      </c>
      <c r="B13" s="74">
        <v>109.6</v>
      </c>
      <c r="C13" s="74">
        <v>109.3</v>
      </c>
      <c r="D13" s="74">
        <v>108.8</v>
      </c>
      <c r="E13" s="74">
        <v>108.6</v>
      </c>
      <c r="F13" s="74">
        <v>108.9</v>
      </c>
      <c r="G13" s="74">
        <v>109.5</v>
      </c>
      <c r="H13" s="74">
        <v>109.5</v>
      </c>
      <c r="I13" s="74">
        <v>109.7</v>
      </c>
      <c r="J13" s="74">
        <v>110.2</v>
      </c>
      <c r="K13" s="74">
        <v>110.3</v>
      </c>
      <c r="L13" s="74">
        <v>110.4</v>
      </c>
      <c r="M13" s="74">
        <v>110.5</v>
      </c>
      <c r="N13" s="94"/>
      <c r="O13" s="94"/>
      <c r="P13" s="94"/>
      <c r="Q13" s="94"/>
      <c r="R13" s="94"/>
    </row>
    <row r="14" spans="1:18" ht="14.5" thickBot="1" x14ac:dyDescent="0.35">
      <c r="A14" s="54">
        <v>1987</v>
      </c>
      <c r="B14" s="73">
        <v>109.6</v>
      </c>
      <c r="C14" s="73">
        <v>109.7</v>
      </c>
      <c r="D14" s="73">
        <v>110.3</v>
      </c>
      <c r="E14" s="73">
        <v>110.9</v>
      </c>
      <c r="F14" s="73">
        <v>111.1</v>
      </c>
      <c r="G14" s="73">
        <v>112.1</v>
      </c>
      <c r="H14" s="73">
        <v>112.3</v>
      </c>
      <c r="I14" s="73">
        <v>113.1</v>
      </c>
      <c r="J14" s="73">
        <v>113.6</v>
      </c>
      <c r="K14" s="73">
        <v>113.5</v>
      </c>
      <c r="L14" s="73">
        <v>113.5</v>
      </c>
      <c r="M14" s="73">
        <v>113.3</v>
      </c>
      <c r="N14" s="94"/>
      <c r="O14" s="94"/>
      <c r="P14" s="94"/>
      <c r="Q14" s="94"/>
      <c r="R14" s="94"/>
    </row>
    <row r="15" spans="1:18" ht="14.5" thickBot="1" x14ac:dyDescent="0.35">
      <c r="A15" s="55">
        <v>1988</v>
      </c>
      <c r="B15" s="74">
        <v>113.4</v>
      </c>
      <c r="C15" s="74">
        <v>113.7</v>
      </c>
      <c r="D15" s="74">
        <v>114.3</v>
      </c>
      <c r="E15" s="74">
        <v>114.9</v>
      </c>
      <c r="F15" s="74">
        <v>115.5</v>
      </c>
      <c r="G15" s="74">
        <v>116</v>
      </c>
      <c r="H15" s="74">
        <v>116.6</v>
      </c>
      <c r="I15" s="74">
        <v>117.2</v>
      </c>
      <c r="J15" s="74">
        <v>117.7</v>
      </c>
      <c r="K15" s="74">
        <v>118.1</v>
      </c>
      <c r="L15" s="74">
        <v>118.1</v>
      </c>
      <c r="M15" s="74">
        <v>118.2</v>
      </c>
      <c r="N15" s="94"/>
      <c r="O15" s="94"/>
      <c r="P15" s="94"/>
      <c r="Q15" s="94"/>
      <c r="R15" s="94"/>
    </row>
    <row r="16" spans="1:18" ht="14.5" thickBot="1" x14ac:dyDescent="0.35">
      <c r="A16" s="56">
        <v>1989</v>
      </c>
      <c r="B16" s="75">
        <v>118.7</v>
      </c>
      <c r="C16" s="75">
        <v>119.3</v>
      </c>
      <c r="D16" s="75">
        <v>119.8</v>
      </c>
      <c r="E16" s="75">
        <v>120.8</v>
      </c>
      <c r="F16" s="75">
        <v>121.3</v>
      </c>
      <c r="G16" s="75">
        <v>121.8</v>
      </c>
      <c r="H16" s="75">
        <v>122</v>
      </c>
      <c r="I16" s="75">
        <v>122</v>
      </c>
      <c r="J16" s="75">
        <v>122.5</v>
      </c>
      <c r="K16" s="75">
        <v>123</v>
      </c>
      <c r="L16" s="75">
        <v>123.2</v>
      </c>
      <c r="M16" s="75">
        <v>123.2</v>
      </c>
      <c r="N16" s="94"/>
      <c r="O16" s="94"/>
      <c r="P16" s="94"/>
      <c r="Q16" s="94"/>
      <c r="R16" s="94"/>
    </row>
    <row r="17" spans="1:13" ht="14.5" thickBot="1" x14ac:dyDescent="0.35">
      <c r="A17" s="55">
        <v>1990</v>
      </c>
      <c r="B17" s="74">
        <v>124.5</v>
      </c>
      <c r="C17" s="74">
        <v>124.9</v>
      </c>
      <c r="D17" s="74">
        <v>125.5</v>
      </c>
      <c r="E17" s="74">
        <v>125.8</v>
      </c>
      <c r="F17" s="74">
        <v>126</v>
      </c>
      <c r="G17" s="74">
        <v>126.9</v>
      </c>
      <c r="H17" s="74">
        <v>126.9</v>
      </c>
      <c r="I17" s="74">
        <v>128.4</v>
      </c>
      <c r="J17" s="74">
        <v>129.4</v>
      </c>
      <c r="K17" s="74">
        <v>130</v>
      </c>
      <c r="L17" s="74">
        <v>130.4</v>
      </c>
      <c r="M17" s="74">
        <v>130.19999999999999</v>
      </c>
    </row>
    <row r="18" spans="1:13" ht="14.5" thickBot="1" x14ac:dyDescent="0.35">
      <c r="A18" s="56">
        <v>1991</v>
      </c>
      <c r="B18" s="75">
        <v>130.5</v>
      </c>
      <c r="C18" s="75">
        <v>130.80000000000001</v>
      </c>
      <c r="D18" s="75">
        <v>131.30000000000001</v>
      </c>
      <c r="E18" s="75">
        <v>131.5</v>
      </c>
      <c r="F18" s="75">
        <v>132.30000000000001</v>
      </c>
      <c r="G18" s="75">
        <v>132.6</v>
      </c>
      <c r="H18" s="75">
        <v>132.4</v>
      </c>
      <c r="I18" s="75">
        <v>132.80000000000001</v>
      </c>
      <c r="J18" s="75">
        <v>133.4</v>
      </c>
      <c r="K18" s="75">
        <v>133.6</v>
      </c>
      <c r="L18" s="75">
        <v>134</v>
      </c>
      <c r="M18" s="75">
        <v>134.1</v>
      </c>
    </row>
    <row r="19" spans="1:13" ht="14.5" thickBot="1" x14ac:dyDescent="0.35">
      <c r="A19" s="55">
        <v>1992</v>
      </c>
      <c r="B19" s="74">
        <v>134.1</v>
      </c>
      <c r="C19" s="74">
        <v>134.30000000000001</v>
      </c>
      <c r="D19" s="74">
        <v>134.80000000000001</v>
      </c>
      <c r="E19" s="74">
        <v>135.1</v>
      </c>
      <c r="F19" s="74">
        <v>135.5</v>
      </c>
      <c r="G19" s="74">
        <v>136</v>
      </c>
      <c r="H19" s="74">
        <v>136.30000000000001</v>
      </c>
      <c r="I19" s="74">
        <v>136.69999999999999</v>
      </c>
      <c r="J19" s="74">
        <v>137.19999999999999</v>
      </c>
      <c r="K19" s="74">
        <v>137.4</v>
      </c>
      <c r="L19" s="74">
        <v>137.6</v>
      </c>
      <c r="M19" s="74">
        <v>137.69999999999999</v>
      </c>
    </row>
    <row r="20" spans="1:13" ht="14.5" thickBot="1" x14ac:dyDescent="0.35">
      <c r="A20" s="56">
        <v>1993</v>
      </c>
      <c r="B20" s="75">
        <v>138.1</v>
      </c>
      <c r="C20" s="75">
        <v>138.6</v>
      </c>
      <c r="D20" s="75">
        <v>139</v>
      </c>
      <c r="E20" s="75">
        <v>139.4</v>
      </c>
      <c r="F20" s="75">
        <v>139.80000000000001</v>
      </c>
      <c r="G20" s="75">
        <v>140</v>
      </c>
      <c r="H20" s="75">
        <v>140</v>
      </c>
      <c r="I20" s="75">
        <v>140.4</v>
      </c>
      <c r="J20" s="75">
        <v>140.9</v>
      </c>
      <c r="K20" s="75">
        <v>141.5</v>
      </c>
      <c r="L20" s="75">
        <v>141.4</v>
      </c>
      <c r="M20" s="75">
        <v>141.19999999999999</v>
      </c>
    </row>
    <row r="21" spans="1:13" ht="14.5" thickBot="1" x14ac:dyDescent="0.35">
      <c r="A21" s="55">
        <v>1994</v>
      </c>
      <c r="B21" s="74">
        <v>141.5</v>
      </c>
      <c r="C21" s="74">
        <v>142.1</v>
      </c>
      <c r="D21" s="74">
        <v>142.6</v>
      </c>
      <c r="E21" s="74">
        <v>142.9</v>
      </c>
      <c r="F21" s="74">
        <v>143.30000000000001</v>
      </c>
      <c r="G21" s="74">
        <v>144</v>
      </c>
      <c r="H21" s="74">
        <v>144.30000000000001</v>
      </c>
      <c r="I21" s="74">
        <v>145.19999999999999</v>
      </c>
      <c r="J21" s="74">
        <v>145.6</v>
      </c>
      <c r="K21" s="74">
        <v>145.30000000000001</v>
      </c>
      <c r="L21" s="74">
        <v>145.80000000000001</v>
      </c>
      <c r="M21" s="74">
        <v>145.69999999999999</v>
      </c>
    </row>
    <row r="22" spans="1:13" ht="14.5" thickBot="1" x14ac:dyDescent="0.35">
      <c r="A22" s="56">
        <v>1995</v>
      </c>
      <c r="B22" s="75">
        <v>146.1</v>
      </c>
      <c r="C22" s="75">
        <v>146.69999999999999</v>
      </c>
      <c r="D22" s="75">
        <v>147.30000000000001</v>
      </c>
      <c r="E22" s="75">
        <v>148.1</v>
      </c>
      <c r="F22" s="75">
        <v>148.30000000000001</v>
      </c>
      <c r="G22" s="75">
        <v>148.69999999999999</v>
      </c>
      <c r="H22" s="75">
        <v>148.80000000000001</v>
      </c>
      <c r="I22" s="75">
        <v>148.9</v>
      </c>
      <c r="J22" s="75">
        <v>149.4</v>
      </c>
      <c r="K22" s="75">
        <v>149.6</v>
      </c>
      <c r="L22" s="75">
        <v>149.5</v>
      </c>
      <c r="M22" s="75">
        <v>149.5</v>
      </c>
    </row>
    <row r="23" spans="1:13" ht="14.5" thickBot="1" x14ac:dyDescent="0.35">
      <c r="A23" s="55">
        <v>1996</v>
      </c>
      <c r="B23" s="74">
        <v>150.19999999999999</v>
      </c>
      <c r="C23" s="74">
        <v>150.80000000000001</v>
      </c>
      <c r="D23" s="74">
        <v>151.69999999999999</v>
      </c>
      <c r="E23" s="74">
        <v>152.30000000000001</v>
      </c>
      <c r="F23" s="74">
        <v>152.69999999999999</v>
      </c>
      <c r="G23" s="74">
        <v>152.9</v>
      </c>
      <c r="H23" s="74">
        <v>153.19999999999999</v>
      </c>
      <c r="I23" s="74">
        <v>153.4</v>
      </c>
      <c r="J23" s="74">
        <v>154</v>
      </c>
      <c r="K23" s="74">
        <v>154.4</v>
      </c>
      <c r="L23" s="74">
        <v>155</v>
      </c>
      <c r="M23" s="74">
        <v>155.30000000000001</v>
      </c>
    </row>
    <row r="24" spans="1:13" ht="14.5" thickBot="1" x14ac:dyDescent="0.35">
      <c r="A24" s="56">
        <v>1997</v>
      </c>
      <c r="B24" s="75">
        <v>155.5</v>
      </c>
      <c r="C24" s="75">
        <v>155.9</v>
      </c>
      <c r="D24" s="75">
        <v>155.9</v>
      </c>
      <c r="E24" s="75">
        <v>156.1</v>
      </c>
      <c r="F24" s="75">
        <v>156.30000000000001</v>
      </c>
      <c r="G24" s="75">
        <v>156.69999999999999</v>
      </c>
      <c r="H24" s="75">
        <v>156.6</v>
      </c>
      <c r="I24" s="75">
        <v>157.19999999999999</v>
      </c>
      <c r="J24" s="75">
        <v>157.5</v>
      </c>
      <c r="K24" s="75">
        <v>157.69999999999999</v>
      </c>
      <c r="L24" s="75">
        <v>157.69999999999999</v>
      </c>
      <c r="M24" s="75">
        <v>157.30000000000001</v>
      </c>
    </row>
    <row r="25" spans="1:13" ht="14.5" thickBot="1" x14ac:dyDescent="0.35">
      <c r="A25" s="55">
        <v>1998</v>
      </c>
      <c r="B25" s="74">
        <v>157.6</v>
      </c>
      <c r="C25" s="74">
        <v>158</v>
      </c>
      <c r="D25" s="74">
        <v>158.4</v>
      </c>
      <c r="E25" s="74">
        <v>159</v>
      </c>
      <c r="F25" s="74">
        <v>159.4</v>
      </c>
      <c r="G25" s="74">
        <v>159.5</v>
      </c>
      <c r="H25" s="74">
        <v>159.80000000000001</v>
      </c>
      <c r="I25" s="74">
        <v>159.5</v>
      </c>
      <c r="J25" s="74">
        <v>159.9</v>
      </c>
      <c r="K25" s="74">
        <v>160.1</v>
      </c>
      <c r="L25" s="74">
        <v>160.1</v>
      </c>
      <c r="M25" s="74">
        <v>159.80000000000001</v>
      </c>
    </row>
    <row r="26" spans="1:13" ht="14.5" thickBot="1" x14ac:dyDescent="0.35">
      <c r="A26" s="56">
        <v>1999</v>
      </c>
      <c r="B26" s="75">
        <v>160.4</v>
      </c>
      <c r="C26" s="75">
        <v>160.5</v>
      </c>
      <c r="D26" s="75">
        <v>161</v>
      </c>
      <c r="E26" s="75">
        <v>162.19999999999999</v>
      </c>
      <c r="F26" s="75">
        <v>162.19999999999999</v>
      </c>
      <c r="G26" s="75">
        <v>162.5</v>
      </c>
      <c r="H26" s="75">
        <v>162.9</v>
      </c>
      <c r="I26" s="75">
        <v>163.19999999999999</v>
      </c>
      <c r="J26" s="75">
        <v>164.3</v>
      </c>
      <c r="K26" s="75">
        <v>164.3</v>
      </c>
      <c r="L26" s="75">
        <v>164.6</v>
      </c>
      <c r="M26" s="75">
        <v>164.4</v>
      </c>
    </row>
    <row r="27" spans="1:13" ht="14.5" thickBot="1" x14ac:dyDescent="0.35">
      <c r="A27" s="55">
        <v>2000</v>
      </c>
      <c r="B27" s="74">
        <v>164.9</v>
      </c>
      <c r="C27" s="74">
        <v>165.9</v>
      </c>
      <c r="D27" s="74">
        <v>167.1</v>
      </c>
      <c r="E27" s="74">
        <v>167</v>
      </c>
      <c r="F27" s="74">
        <v>167.5</v>
      </c>
      <c r="G27" s="74">
        <v>169.7</v>
      </c>
      <c r="H27" s="74">
        <v>168.8</v>
      </c>
      <c r="I27" s="74">
        <v>168.2</v>
      </c>
      <c r="J27" s="74">
        <v>170</v>
      </c>
      <c r="K27" s="74">
        <v>170.1</v>
      </c>
      <c r="L27" s="74">
        <v>170.3</v>
      </c>
      <c r="M27" s="74">
        <v>170.2</v>
      </c>
    </row>
    <row r="28" spans="1:13" ht="14.5" thickBot="1" x14ac:dyDescent="0.35">
      <c r="A28" s="56">
        <v>2001</v>
      </c>
      <c r="B28" s="75">
        <v>171.9</v>
      </c>
      <c r="C28" s="75">
        <v>172.1</v>
      </c>
      <c r="D28" s="75">
        <v>171.7</v>
      </c>
      <c r="E28" s="75">
        <v>172.8</v>
      </c>
      <c r="F28" s="75">
        <v>174.2</v>
      </c>
      <c r="G28" s="75">
        <v>173.8</v>
      </c>
      <c r="H28" s="75">
        <v>172.5</v>
      </c>
      <c r="I28" s="75">
        <v>173</v>
      </c>
      <c r="J28" s="75">
        <v>174.6</v>
      </c>
      <c r="K28" s="75">
        <v>172.6</v>
      </c>
      <c r="L28" s="75">
        <v>172.5</v>
      </c>
      <c r="M28" s="75">
        <v>171.9</v>
      </c>
    </row>
    <row r="29" spans="1:13" ht="14.5" thickBot="1" x14ac:dyDescent="0.35">
      <c r="A29" s="55">
        <v>2002</v>
      </c>
      <c r="B29" s="74">
        <v>172.1</v>
      </c>
      <c r="C29" s="74">
        <v>172.5</v>
      </c>
      <c r="D29" s="74">
        <v>173.6</v>
      </c>
      <c r="E29" s="74">
        <v>174.7</v>
      </c>
      <c r="F29" s="74">
        <v>174.8</v>
      </c>
      <c r="G29" s="74">
        <v>175.3</v>
      </c>
      <c r="H29" s="74">
        <v>175.3</v>
      </c>
      <c r="I29" s="74">
        <v>175.8</v>
      </c>
      <c r="J29" s="74">
        <v>176.2</v>
      </c>
      <c r="K29" s="74">
        <v>176.3</v>
      </c>
      <c r="L29" s="74">
        <v>176.1</v>
      </c>
      <c r="M29" s="74">
        <v>175.5</v>
      </c>
    </row>
    <row r="30" spans="1:13" ht="14.5" thickBot="1" x14ac:dyDescent="0.35">
      <c r="A30" s="56">
        <v>2003</v>
      </c>
      <c r="B30" s="75">
        <v>176.2</v>
      </c>
      <c r="C30" s="75">
        <v>177.8</v>
      </c>
      <c r="D30" s="75">
        <v>178.6</v>
      </c>
      <c r="E30" s="75">
        <v>177.8</v>
      </c>
      <c r="F30" s="75">
        <v>177.7</v>
      </c>
      <c r="G30" s="75">
        <v>178.4</v>
      </c>
      <c r="H30" s="75">
        <v>178.1</v>
      </c>
      <c r="I30" s="75">
        <v>178.8</v>
      </c>
      <c r="J30" s="75">
        <v>179.5</v>
      </c>
      <c r="K30" s="75">
        <v>179.1</v>
      </c>
      <c r="L30" s="75">
        <v>178.9</v>
      </c>
      <c r="M30" s="75">
        <v>178.4</v>
      </c>
    </row>
    <row r="31" spans="1:13" ht="14.5" thickBot="1" x14ac:dyDescent="0.35">
      <c r="A31" s="55">
        <v>2004</v>
      </c>
      <c r="B31" s="74">
        <v>179.4</v>
      </c>
      <c r="C31" s="74">
        <v>180.2</v>
      </c>
      <c r="D31" s="74">
        <v>181</v>
      </c>
      <c r="E31" s="74">
        <v>181.5</v>
      </c>
      <c r="F31" s="74">
        <v>182.9</v>
      </c>
      <c r="G31" s="74">
        <v>183.3</v>
      </c>
      <c r="H31" s="74">
        <v>183.2</v>
      </c>
      <c r="I31" s="74">
        <v>183.3</v>
      </c>
      <c r="J31" s="74">
        <v>183.6</v>
      </c>
      <c r="K31" s="74">
        <v>184.5</v>
      </c>
      <c r="L31" s="74">
        <v>184.8</v>
      </c>
      <c r="M31" s="74">
        <v>183.8</v>
      </c>
    </row>
    <row r="32" spans="1:13" ht="14.5" thickBot="1" x14ac:dyDescent="0.35">
      <c r="A32" s="56">
        <v>2005</v>
      </c>
      <c r="B32" s="75">
        <v>184.1</v>
      </c>
      <c r="C32" s="75">
        <v>185.2</v>
      </c>
      <c r="D32" s="75">
        <v>186.3</v>
      </c>
      <c r="E32" s="75">
        <v>187.7</v>
      </c>
      <c r="F32" s="75">
        <v>187.4</v>
      </c>
      <c r="G32" s="75">
        <v>187.8</v>
      </c>
      <c r="H32" s="75">
        <v>188.4</v>
      </c>
      <c r="I32" s="75">
        <v>189.7</v>
      </c>
      <c r="J32" s="75">
        <v>192.5</v>
      </c>
      <c r="K32" s="75">
        <v>192.1</v>
      </c>
      <c r="L32" s="75">
        <v>190.3</v>
      </c>
      <c r="M32" s="75">
        <v>189.7</v>
      </c>
    </row>
    <row r="33" spans="1:252" ht="14.5" thickBot="1" x14ac:dyDescent="0.35">
      <c r="A33" s="55">
        <v>2006</v>
      </c>
      <c r="B33" s="74">
        <v>190.8</v>
      </c>
      <c r="C33" s="74">
        <v>190.7</v>
      </c>
      <c r="D33" s="74">
        <v>192</v>
      </c>
      <c r="E33" s="74">
        <v>193</v>
      </c>
      <c r="F33" s="74">
        <v>193.6</v>
      </c>
      <c r="G33" s="74">
        <v>194.1</v>
      </c>
      <c r="H33" s="74">
        <v>194.6</v>
      </c>
      <c r="I33" s="74">
        <v>195.1</v>
      </c>
      <c r="J33" s="74">
        <v>193.7</v>
      </c>
      <c r="K33" s="74">
        <v>192.3</v>
      </c>
      <c r="L33" s="74">
        <v>192.8</v>
      </c>
      <c r="M33" s="74">
        <v>192.9</v>
      </c>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c r="IR33" s="94"/>
    </row>
    <row r="34" spans="1:252" ht="14.5" thickBot="1" x14ac:dyDescent="0.35">
      <c r="A34" s="56">
        <v>2007</v>
      </c>
      <c r="B34" s="75">
        <v>193.06800000000001</v>
      </c>
      <c r="C34" s="75">
        <v>194.458</v>
      </c>
      <c r="D34" s="75">
        <v>196.38900000000001</v>
      </c>
      <c r="E34" s="75">
        <v>197.405</v>
      </c>
      <c r="F34" s="75">
        <v>199.19399999999999</v>
      </c>
      <c r="G34" s="75">
        <v>199.26300000000001</v>
      </c>
      <c r="H34" s="75">
        <v>198.989</v>
      </c>
      <c r="I34" s="75">
        <v>198.55099999999999</v>
      </c>
      <c r="J34" s="75">
        <v>199.714</v>
      </c>
      <c r="K34" s="75">
        <v>199.45500000000001</v>
      </c>
      <c r="L34" s="75">
        <v>200.762</v>
      </c>
      <c r="M34" s="75">
        <v>200.227</v>
      </c>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row>
    <row r="35" spans="1:252" ht="14.5" thickBot="1" x14ac:dyDescent="0.35">
      <c r="A35" s="55">
        <v>2008</v>
      </c>
      <c r="B35" s="74">
        <v>201.42699999999999</v>
      </c>
      <c r="C35" s="74">
        <v>201.89599999999999</v>
      </c>
      <c r="D35" s="74">
        <v>203.72300000000001</v>
      </c>
      <c r="E35" s="74">
        <v>205.393</v>
      </c>
      <c r="F35" s="74">
        <v>207.16800000000001</v>
      </c>
      <c r="G35" s="74">
        <v>208.96799999999999</v>
      </c>
      <c r="H35" s="74">
        <v>210.071</v>
      </c>
      <c r="I35" s="74">
        <v>209.351</v>
      </c>
      <c r="J35" s="74">
        <v>209.25200000000001</v>
      </c>
      <c r="K35" s="74">
        <v>206.01900000000001</v>
      </c>
      <c r="L35" s="74">
        <v>201.73699999999999</v>
      </c>
      <c r="M35" s="74">
        <v>199.58199999999999</v>
      </c>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row>
    <row r="36" spans="1:252" ht="14.5" thickBot="1" x14ac:dyDescent="0.35">
      <c r="A36" s="56">
        <v>2009</v>
      </c>
      <c r="B36" s="75">
        <v>200.815</v>
      </c>
      <c r="C36" s="75">
        <v>201.453</v>
      </c>
      <c r="D36" s="75">
        <v>202.02099999999999</v>
      </c>
      <c r="E36" s="75">
        <v>202.327</v>
      </c>
      <c r="F36" s="75">
        <v>203.19499999999999</v>
      </c>
      <c r="G36" s="75">
        <v>205.35</v>
      </c>
      <c r="H36" s="75">
        <v>204.81399999999999</v>
      </c>
      <c r="I36" s="75">
        <v>205.63200000000001</v>
      </c>
      <c r="J36" s="75">
        <v>205.601</v>
      </c>
      <c r="K36" s="75">
        <v>205.70599999999999</v>
      </c>
      <c r="L36" s="75">
        <v>206.24700000000001</v>
      </c>
      <c r="M36" s="75">
        <v>205.613</v>
      </c>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row>
    <row r="37" spans="1:252" ht="14.5" thickBot="1" x14ac:dyDescent="0.35">
      <c r="A37" s="55">
        <v>2010</v>
      </c>
      <c r="B37" s="74">
        <v>206.56399999999999</v>
      </c>
      <c r="C37" s="74">
        <v>206.56299999999999</v>
      </c>
      <c r="D37" s="74">
        <v>207.35900000000001</v>
      </c>
      <c r="E37" s="74">
        <v>207.77699999999999</v>
      </c>
      <c r="F37" s="74">
        <v>207.98699999999999</v>
      </c>
      <c r="G37" s="74">
        <v>207.886</v>
      </c>
      <c r="H37" s="74">
        <v>208.21100000000001</v>
      </c>
      <c r="I37" s="74">
        <v>208.63900000000001</v>
      </c>
      <c r="J37" s="74">
        <v>208.78800000000001</v>
      </c>
      <c r="K37" s="74">
        <v>208.68899999999999</v>
      </c>
      <c r="L37" s="74">
        <v>208.816</v>
      </c>
      <c r="M37" s="74">
        <v>209.27</v>
      </c>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c r="IR37" s="94"/>
    </row>
    <row r="38" spans="1:252" ht="14.5" thickBot="1" x14ac:dyDescent="0.35">
      <c r="A38" s="56">
        <v>2011</v>
      </c>
      <c r="B38" s="75">
        <v>210.38800000000001</v>
      </c>
      <c r="C38" s="75">
        <v>211.09</v>
      </c>
      <c r="D38" s="75">
        <v>212.95400000000001</v>
      </c>
      <c r="E38" s="75">
        <v>214.535</v>
      </c>
      <c r="F38" s="75">
        <v>215.899</v>
      </c>
      <c r="G38" s="75">
        <v>215.95400000000001</v>
      </c>
      <c r="H38" s="75">
        <v>216.09899999999999</v>
      </c>
      <c r="I38" s="75">
        <v>216.58600000000001</v>
      </c>
      <c r="J38" s="75">
        <v>216.96799999999999</v>
      </c>
      <c r="K38" s="75">
        <v>215.65299999999999</v>
      </c>
      <c r="L38" s="75">
        <v>215.614</v>
      </c>
      <c r="M38" s="75">
        <v>215.173</v>
      </c>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row>
    <row r="39" spans="1:252" ht="14.5" thickBot="1" x14ac:dyDescent="0.35">
      <c r="A39" s="55">
        <v>2012</v>
      </c>
      <c r="B39" s="74">
        <v>216.36799999999999</v>
      </c>
      <c r="C39" s="74">
        <v>216.85499999999999</v>
      </c>
      <c r="D39" s="74">
        <v>218.97499999999999</v>
      </c>
      <c r="E39" s="74">
        <v>219.405</v>
      </c>
      <c r="F39" s="74">
        <v>219.14500000000001</v>
      </c>
      <c r="G39" s="74">
        <v>219.017</v>
      </c>
      <c r="H39" s="74">
        <v>218.95599999999999</v>
      </c>
      <c r="I39" s="74">
        <v>220.46199999999999</v>
      </c>
      <c r="J39" s="74">
        <v>221.125</v>
      </c>
      <c r="K39" s="74">
        <v>220.375</v>
      </c>
      <c r="L39" s="74">
        <v>219.483</v>
      </c>
      <c r="M39" s="74">
        <v>219.03299999999999</v>
      </c>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c r="ID39" s="94"/>
      <c r="IE39" s="94"/>
      <c r="IF39" s="94"/>
      <c r="IG39" s="94"/>
      <c r="IH39" s="94"/>
      <c r="II39" s="94"/>
      <c r="IJ39" s="94"/>
      <c r="IK39" s="94"/>
      <c r="IL39" s="94"/>
      <c r="IM39" s="94"/>
      <c r="IN39" s="94"/>
      <c r="IO39" s="94"/>
      <c r="IP39" s="94"/>
      <c r="IQ39" s="94"/>
      <c r="IR39" s="94"/>
    </row>
    <row r="40" spans="1:252" ht="14.5" thickBot="1" x14ac:dyDescent="0.35">
      <c r="A40" s="56">
        <v>2013</v>
      </c>
      <c r="B40" s="75">
        <v>219.28200000000001</v>
      </c>
      <c r="C40" s="75">
        <v>221.59899999999999</v>
      </c>
      <c r="D40" s="75">
        <v>222.12100000000001</v>
      </c>
      <c r="E40" s="75">
        <v>221.93100000000001</v>
      </c>
      <c r="F40" s="75">
        <v>223.04900000000001</v>
      </c>
      <c r="G40" s="75">
        <v>223.77500000000001</v>
      </c>
      <c r="H40" s="75">
        <v>222.90199999999999</v>
      </c>
      <c r="I40" s="75">
        <v>223.04599999999999</v>
      </c>
      <c r="J40" s="75">
        <v>223.25200000000001</v>
      </c>
      <c r="K40" s="75">
        <v>222.17099999999999</v>
      </c>
      <c r="L40" s="75">
        <v>221.71799999999999</v>
      </c>
      <c r="M40" s="75">
        <v>221.19399999999999</v>
      </c>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c r="IR40" s="94"/>
    </row>
    <row r="41" spans="1:252" ht="14.5" thickBot="1" x14ac:dyDescent="0.35">
      <c r="A41" s="55">
        <v>2014</v>
      </c>
      <c r="B41" s="74">
        <v>222.24700000000001</v>
      </c>
      <c r="C41" s="74">
        <v>223.49299999999999</v>
      </c>
      <c r="D41" s="74">
        <v>225.48500000000001</v>
      </c>
      <c r="E41" s="74">
        <v>226.214</v>
      </c>
      <c r="F41" s="74">
        <v>226.565</v>
      </c>
      <c r="G41" s="74">
        <v>227.58799999999999</v>
      </c>
      <c r="H41" s="74">
        <v>226.99700000000001</v>
      </c>
      <c r="I41" s="74">
        <v>226.58699999999999</v>
      </c>
      <c r="J41" s="74">
        <v>226.91300000000001</v>
      </c>
      <c r="K41" s="74">
        <v>225.79300000000001</v>
      </c>
      <c r="L41" s="74">
        <v>224.39599999999999</v>
      </c>
      <c r="M41" s="74">
        <v>222.821</v>
      </c>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c r="IP41" s="94"/>
      <c r="IQ41" s="94"/>
      <c r="IR41" s="94"/>
    </row>
    <row r="42" spans="1:252" ht="14.5" thickBot="1" x14ac:dyDescent="0.35">
      <c r="A42" s="56">
        <v>2015</v>
      </c>
      <c r="B42" s="75">
        <v>221.54499999999999</v>
      </c>
      <c r="C42" s="75">
        <v>222.30099999999999</v>
      </c>
      <c r="D42" s="75">
        <v>223.55</v>
      </c>
      <c r="E42" s="75">
        <v>223.797</v>
      </c>
      <c r="F42" s="75">
        <v>224.732</v>
      </c>
      <c r="G42" s="75">
        <v>225.946</v>
      </c>
      <c r="H42" s="75">
        <v>225.85300000000001</v>
      </c>
      <c r="I42" s="75">
        <v>225.83</v>
      </c>
      <c r="J42" s="75">
        <v>225.184</v>
      </c>
      <c r="K42" s="75">
        <v>225.05</v>
      </c>
      <c r="L42" s="75">
        <v>224.00899999999999</v>
      </c>
      <c r="M42" s="75">
        <v>222.72200000000001</v>
      </c>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c r="IR42" s="94"/>
    </row>
    <row r="43" spans="1:252" ht="14.5" thickBot="1" x14ac:dyDescent="0.35">
      <c r="A43" s="57">
        <v>2016</v>
      </c>
      <c r="B43" s="76">
        <v>223.30099999999999</v>
      </c>
      <c r="C43" s="76">
        <v>223.196</v>
      </c>
      <c r="D43" s="76">
        <v>224.62100000000001</v>
      </c>
      <c r="E43" s="76">
        <v>225.60900000000001</v>
      </c>
      <c r="F43" s="76">
        <v>226.476</v>
      </c>
      <c r="G43" s="76">
        <v>227.83500000000001</v>
      </c>
      <c r="H43" s="76">
        <v>226.786</v>
      </c>
      <c r="I43" s="76">
        <v>227.09700000000001</v>
      </c>
      <c r="J43" s="76">
        <v>227.636</v>
      </c>
      <c r="K43" s="76">
        <v>227.358</v>
      </c>
      <c r="L43" s="76">
        <v>226.673</v>
      </c>
      <c r="M43" s="76">
        <v>226.79400000000001</v>
      </c>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4"/>
      <c r="GH43" s="94"/>
      <c r="GI43" s="94"/>
      <c r="GJ43" s="94"/>
      <c r="GK43" s="94"/>
      <c r="GL43" s="94"/>
      <c r="GM43" s="94"/>
      <c r="GN43" s="94"/>
      <c r="GO43" s="94"/>
      <c r="GP43" s="94"/>
      <c r="GQ43" s="94"/>
      <c r="GR43" s="94"/>
      <c r="GS43" s="94"/>
      <c r="GT43" s="94"/>
      <c r="GU43" s="94"/>
      <c r="GV43" s="94"/>
      <c r="GW43" s="94"/>
      <c r="GX43" s="94"/>
      <c r="GY43" s="94"/>
      <c r="GZ43" s="94"/>
      <c r="HA43" s="94"/>
      <c r="HB43" s="94"/>
      <c r="HC43" s="94"/>
      <c r="HD43" s="94"/>
      <c r="HE43" s="94"/>
      <c r="HF43" s="94"/>
      <c r="HG43" s="94"/>
      <c r="HH43" s="94"/>
      <c r="HI43" s="94"/>
      <c r="HJ43" s="94"/>
      <c r="HK43" s="94"/>
      <c r="HL43" s="94"/>
      <c r="HM43" s="94"/>
      <c r="HN43" s="94"/>
      <c r="HO43" s="94"/>
      <c r="HP43" s="94"/>
      <c r="HQ43" s="94"/>
      <c r="HR43" s="94"/>
      <c r="HS43" s="94"/>
      <c r="HT43" s="94"/>
      <c r="HU43" s="94"/>
      <c r="HV43" s="94"/>
      <c r="HW43" s="94"/>
      <c r="HX43" s="94"/>
      <c r="HY43" s="94"/>
      <c r="HZ43" s="94"/>
      <c r="IA43" s="94"/>
      <c r="IB43" s="94"/>
      <c r="IC43" s="94"/>
      <c r="ID43" s="94"/>
      <c r="IE43" s="94"/>
      <c r="IF43" s="94"/>
      <c r="IG43" s="94"/>
      <c r="IH43" s="94"/>
      <c r="II43" s="94"/>
      <c r="IJ43" s="94"/>
      <c r="IK43" s="94"/>
      <c r="IL43" s="94"/>
      <c r="IM43" s="94"/>
      <c r="IN43" s="94"/>
      <c r="IO43" s="94"/>
      <c r="IP43" s="94"/>
      <c r="IQ43" s="94"/>
      <c r="IR43" s="94"/>
    </row>
    <row r="44" spans="1:252" s="84" customFormat="1" ht="14.5" thickBot="1" x14ac:dyDescent="0.35">
      <c r="A44" s="56">
        <v>2017</v>
      </c>
      <c r="B44" s="75">
        <v>228.279</v>
      </c>
      <c r="C44" s="75">
        <v>228.63300000000001</v>
      </c>
      <c r="D44" s="75">
        <v>228.82400000000001</v>
      </c>
      <c r="E44" s="75">
        <v>229.68199999999999</v>
      </c>
      <c r="F44" s="75">
        <v>229.70500000000001</v>
      </c>
      <c r="G44" s="75">
        <v>229.78</v>
      </c>
      <c r="H44" s="75">
        <v>229.82</v>
      </c>
      <c r="I44" s="75">
        <v>230.44300000000001</v>
      </c>
      <c r="J44" s="75">
        <v>231.03</v>
      </c>
      <c r="K44" s="75">
        <v>230.66</v>
      </c>
      <c r="L44" s="75">
        <v>231.084</v>
      </c>
      <c r="M44" s="75">
        <v>230.548</v>
      </c>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94"/>
      <c r="HZ44" s="94"/>
      <c r="IA44" s="94"/>
      <c r="IB44" s="94"/>
      <c r="IC44" s="94"/>
      <c r="ID44" s="94"/>
      <c r="IE44" s="94"/>
      <c r="IF44" s="94"/>
      <c r="IG44" s="94"/>
      <c r="IH44" s="94"/>
      <c r="II44" s="94"/>
      <c r="IJ44" s="94"/>
      <c r="IK44" s="94"/>
      <c r="IL44" s="94"/>
      <c r="IM44" s="94"/>
      <c r="IN44" s="94"/>
      <c r="IO44" s="94"/>
      <c r="IP44" s="94"/>
      <c r="IQ44" s="94"/>
      <c r="IR44" s="94"/>
    </row>
    <row r="45" spans="1:252" s="38" customFormat="1" x14ac:dyDescent="0.3">
      <c r="A45" s="57">
        <v>2018</v>
      </c>
      <c r="B45" s="101">
        <v>232.02799999999999</v>
      </c>
      <c r="C45" s="102">
        <v>232.512</v>
      </c>
      <c r="D45" s="102">
        <v>232.93100000000001</v>
      </c>
      <c r="E45" s="102">
        <v>233.91300000000001</v>
      </c>
      <c r="F45" s="102">
        <v>235.065</v>
      </c>
      <c r="G45" s="102">
        <v>235.45500000000001</v>
      </c>
      <c r="H45" s="102">
        <v>235.346</v>
      </c>
      <c r="I45" s="102">
        <v>235.27600000000001</v>
      </c>
      <c r="J45" s="102">
        <v>235.524</v>
      </c>
      <c r="K45" s="102">
        <v>235.68</v>
      </c>
      <c r="L45" s="102">
        <v>234.292</v>
      </c>
      <c r="M45" s="103">
        <v>233.458</v>
      </c>
    </row>
    <row r="46" spans="1:252" s="38" customFormat="1" ht="14.5" thickBot="1" x14ac:dyDescent="0.35">
      <c r="A46" s="56">
        <v>2019</v>
      </c>
      <c r="B46" s="104">
        <v>233.83699999999999</v>
      </c>
      <c r="C46" s="105">
        <v>235.44399999999999</v>
      </c>
      <c r="D46" s="105">
        <v>236.79300000000001</v>
      </c>
      <c r="E46" s="105">
        <v>237.51</v>
      </c>
      <c r="F46" s="105">
        <v>238.21899999999999</v>
      </c>
      <c r="G46" s="105">
        <v>238.28800000000001</v>
      </c>
      <c r="H46" s="105">
        <v>238.76</v>
      </c>
      <c r="I46" s="105">
        <v>238.786</v>
      </c>
      <c r="J46" s="105">
        <v>238.84700000000001</v>
      </c>
      <c r="K46" s="105">
        <v>239.24299999999999</v>
      </c>
      <c r="L46" s="105">
        <v>238.85</v>
      </c>
      <c r="M46" s="105">
        <v>238.73400000000001</v>
      </c>
    </row>
    <row r="47" spans="1:252" s="38" customFormat="1" ht="14.5" thickBot="1" x14ac:dyDescent="0.35">
      <c r="A47" s="57">
        <v>2020</v>
      </c>
      <c r="B47" s="101">
        <v>239.69</v>
      </c>
      <c r="C47" s="101">
        <v>240.42099999999999</v>
      </c>
      <c r="D47" s="101">
        <v>239.16300000000001</v>
      </c>
      <c r="E47" s="101">
        <v>236.47399999999999</v>
      </c>
      <c r="F47" s="101">
        <v>237.291</v>
      </c>
      <c r="G47" s="101">
        <v>239.25899999999999</v>
      </c>
      <c r="H47" s="101">
        <v>240.43</v>
      </c>
      <c r="I47" s="101">
        <v>241.36199999999999</v>
      </c>
      <c r="J47" s="101">
        <v>241.87799999999999</v>
      </c>
      <c r="K47" s="101">
        <v>241.74</v>
      </c>
      <c r="L47" s="101">
        <v>241.316</v>
      </c>
      <c r="M47" s="101">
        <v>241.453</v>
      </c>
    </row>
    <row r="48" spans="1:252" s="38" customFormat="1" ht="14.5" thickBot="1" x14ac:dyDescent="0.35">
      <c r="A48" s="56">
        <v>2021</v>
      </c>
      <c r="B48" s="104">
        <v>242.55199999999999</v>
      </c>
      <c r="C48" s="104">
        <v>244.477</v>
      </c>
      <c r="D48" s="104">
        <v>246.24600000000001</v>
      </c>
      <c r="E48" s="104">
        <v>248.16900000000001</v>
      </c>
      <c r="F48" s="104">
        <v>250.58199999999999</v>
      </c>
      <c r="G48" s="104">
        <v>253.042</v>
      </c>
      <c r="H48" s="104">
        <v>254.67099999999999</v>
      </c>
      <c r="I48" s="104">
        <v>255.142</v>
      </c>
      <c r="J48" s="104"/>
      <c r="K48" s="104"/>
      <c r="L48" s="104"/>
      <c r="M48" s="104"/>
    </row>
    <row r="49" spans="1:252" ht="63" customHeight="1" thickBot="1" x14ac:dyDescent="0.35">
      <c r="A49" s="94"/>
      <c r="B49" s="94"/>
      <c r="C49" s="78" t="s">
        <v>166</v>
      </c>
      <c r="D49" s="62"/>
      <c r="E49" s="77" t="s">
        <v>167</v>
      </c>
      <c r="F49"/>
      <c r="G49" s="94" t="s">
        <v>140</v>
      </c>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94"/>
      <c r="HC49" s="94"/>
      <c r="HD49" s="94"/>
      <c r="HE49" s="94"/>
      <c r="HF49" s="94"/>
      <c r="HG49" s="94"/>
      <c r="HH49" s="94"/>
      <c r="HI49" s="94"/>
      <c r="HJ49" s="94"/>
      <c r="HK49" s="94"/>
      <c r="HL49" s="94"/>
      <c r="HM49" s="94"/>
      <c r="HN49" s="94"/>
      <c r="HO49" s="94"/>
      <c r="HP49" s="94"/>
      <c r="HQ49" s="94"/>
      <c r="HR49" s="94"/>
      <c r="HS49" s="94"/>
      <c r="HT49" s="94"/>
      <c r="HU49" s="94"/>
      <c r="HV49" s="94"/>
      <c r="HW49" s="94"/>
      <c r="HX49" s="94"/>
      <c r="HY49" s="94"/>
      <c r="HZ49" s="94"/>
      <c r="IA49" s="94"/>
      <c r="IB49" s="94"/>
      <c r="IC49" s="94"/>
      <c r="ID49" s="94"/>
      <c r="IE49" s="94"/>
      <c r="IF49" s="94"/>
      <c r="IG49" s="94"/>
      <c r="IH49" s="94"/>
      <c r="II49" s="94"/>
      <c r="IJ49" s="94"/>
      <c r="IK49" s="94"/>
      <c r="IL49" s="94"/>
      <c r="IM49" s="94"/>
      <c r="IN49" s="94"/>
      <c r="IO49" s="94"/>
      <c r="IP49" s="94"/>
      <c r="IQ49" s="94"/>
      <c r="IR49" s="94"/>
    </row>
    <row r="50" spans="1:252" x14ac:dyDescent="0.3">
      <c r="A50" s="58">
        <v>1986</v>
      </c>
      <c r="B50" s="59"/>
      <c r="C50" s="64">
        <f t="shared" ref="C50:C79" si="0">SUM(J12:M12) + SUM(B13:I13)</f>
        <v>1309.2</v>
      </c>
      <c r="D50" s="59"/>
      <c r="E50" s="72">
        <f>$C$85/C50-1</f>
        <v>1.2618912312862816</v>
      </c>
      <c r="F50"/>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94"/>
      <c r="HC50" s="94"/>
      <c r="HD50" s="94"/>
      <c r="HE50" s="94"/>
      <c r="HF50" s="94"/>
      <c r="HG50" s="94"/>
      <c r="HH50" s="94"/>
      <c r="HI50" s="94"/>
      <c r="HJ50" s="94"/>
      <c r="HK50" s="94"/>
      <c r="HL50" s="94"/>
      <c r="HM50" s="94"/>
      <c r="HN50" s="94"/>
      <c r="HO50" s="94"/>
      <c r="HP50" s="94"/>
      <c r="HQ50" s="94"/>
      <c r="HR50" s="94"/>
      <c r="HS50" s="94"/>
      <c r="HT50" s="94"/>
      <c r="HU50" s="94"/>
      <c r="HV50" s="94"/>
      <c r="HW50" s="94"/>
      <c r="HX50" s="94"/>
      <c r="HY50" s="94"/>
      <c r="HZ50" s="94"/>
      <c r="IA50" s="94"/>
      <c r="IB50" s="94"/>
      <c r="IC50" s="94"/>
      <c r="ID50" s="94"/>
      <c r="IE50" s="94"/>
      <c r="IF50" s="94"/>
      <c r="IG50" s="94"/>
      <c r="IH50" s="94"/>
      <c r="II50" s="94"/>
      <c r="IJ50" s="94"/>
      <c r="IK50" s="94"/>
      <c r="IL50" s="94"/>
      <c r="IM50" s="94"/>
      <c r="IN50" s="94"/>
      <c r="IO50" s="94"/>
      <c r="IP50" s="94"/>
      <c r="IQ50" s="94"/>
      <c r="IR50" s="94"/>
    </row>
    <row r="51" spans="1:252" ht="14.5" thickBot="1" x14ac:dyDescent="0.35">
      <c r="A51" s="58">
        <v>1987</v>
      </c>
      <c r="B51" s="59"/>
      <c r="C51" s="64">
        <f t="shared" si="0"/>
        <v>1330.5</v>
      </c>
      <c r="D51" s="59"/>
      <c r="E51" s="72">
        <f t="shared" ref="E51:E84" si="1">$C$85/C51-1</f>
        <v>1.2256805712138292</v>
      </c>
      <c r="F51"/>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94"/>
      <c r="HK51" s="94"/>
      <c r="HL51" s="94"/>
      <c r="HM51" s="94"/>
      <c r="HN51" s="94"/>
      <c r="HO51" s="94"/>
      <c r="HP51" s="94"/>
      <c r="HQ51" s="94"/>
      <c r="HR51" s="94"/>
      <c r="HS51" s="94"/>
      <c r="HT51" s="94"/>
      <c r="HU51" s="94"/>
      <c r="HV51" s="94"/>
      <c r="HW51" s="94"/>
      <c r="HX51" s="94"/>
      <c r="HY51" s="94"/>
      <c r="HZ51" s="94"/>
      <c r="IA51" s="94"/>
      <c r="IB51" s="94"/>
      <c r="IC51" s="94"/>
      <c r="ID51" s="94"/>
      <c r="IE51" s="94"/>
      <c r="IF51" s="94"/>
      <c r="IG51" s="94"/>
      <c r="IH51" s="94"/>
      <c r="II51" s="94"/>
      <c r="IJ51" s="94"/>
      <c r="IK51" s="94"/>
      <c r="IL51" s="94"/>
      <c r="IM51" s="94"/>
      <c r="IN51" s="94"/>
      <c r="IO51" s="94"/>
      <c r="IP51" s="94"/>
      <c r="IQ51" s="94"/>
      <c r="IR51" s="94"/>
    </row>
    <row r="52" spans="1:252" ht="14.5" thickBot="1" x14ac:dyDescent="0.35">
      <c r="A52" s="58">
        <v>1988</v>
      </c>
      <c r="B52" s="59"/>
      <c r="C52" s="64">
        <f t="shared" si="0"/>
        <v>1375.5000000000002</v>
      </c>
      <c r="D52" s="59"/>
      <c r="E52" s="72">
        <f t="shared" si="1"/>
        <v>1.1528665939658302</v>
      </c>
      <c r="F52"/>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94"/>
      <c r="HK52" s="94"/>
      <c r="HL52" s="94"/>
      <c r="HM52" s="94"/>
      <c r="HN52" s="94"/>
      <c r="HO52" s="94"/>
      <c r="HP52" s="94"/>
      <c r="HQ52" s="94"/>
      <c r="HR52" s="94"/>
      <c r="HS52" s="94"/>
      <c r="HT52" s="94"/>
      <c r="HU52" s="94"/>
      <c r="HV52" s="94"/>
      <c r="HW52" s="94"/>
      <c r="HX52" s="94"/>
      <c r="HY52" s="94"/>
      <c r="HZ52" s="94"/>
      <c r="IA52" s="94"/>
      <c r="IB52" s="94"/>
      <c r="IC52" s="94"/>
      <c r="ID52" s="94"/>
      <c r="IE52" s="94"/>
      <c r="IF52" s="94"/>
      <c r="IG52" s="94"/>
      <c r="IH52" s="94"/>
      <c r="II52" s="94"/>
      <c r="IJ52" s="94"/>
      <c r="IK52" s="94"/>
      <c r="IL52" s="94"/>
      <c r="IM52" s="94"/>
      <c r="IN52" s="94"/>
      <c r="IO52" s="94"/>
      <c r="IP52" s="94"/>
      <c r="IQ52" s="94"/>
      <c r="IR52" s="94"/>
    </row>
    <row r="53" spans="1:252" ht="14.5" thickBot="1" x14ac:dyDescent="0.35">
      <c r="A53" s="58">
        <v>1989</v>
      </c>
      <c r="B53" s="59"/>
      <c r="C53" s="64">
        <f t="shared" si="0"/>
        <v>1437.8</v>
      </c>
      <c r="D53" s="59"/>
      <c r="E53" s="72">
        <f t="shared" si="1"/>
        <v>1.0595826957852275</v>
      </c>
      <c r="F53"/>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c r="GR53" s="94"/>
      <c r="GS53" s="94"/>
      <c r="GT53" s="94"/>
      <c r="GU53" s="94"/>
      <c r="GV53" s="94"/>
      <c r="GW53" s="94"/>
      <c r="GX53" s="94"/>
      <c r="GY53" s="94"/>
      <c r="GZ53" s="94"/>
      <c r="HA53" s="94"/>
      <c r="HB53" s="94"/>
      <c r="HC53" s="94"/>
      <c r="HD53" s="94"/>
      <c r="HE53" s="94"/>
      <c r="HF53" s="94"/>
      <c r="HG53" s="94"/>
      <c r="HH53" s="94"/>
      <c r="HI53" s="94"/>
      <c r="HJ53" s="94"/>
      <c r="HK53" s="94"/>
      <c r="HL53" s="94"/>
      <c r="HM53" s="94"/>
      <c r="HN53" s="94"/>
      <c r="HO53" s="94"/>
      <c r="HP53" s="94"/>
      <c r="HQ53" s="94"/>
      <c r="HR53" s="94"/>
      <c r="HS53" s="94"/>
      <c r="HT53" s="94"/>
      <c r="HU53" s="94"/>
      <c r="HV53" s="94"/>
      <c r="HW53" s="94"/>
      <c r="HX53" s="94"/>
      <c r="HY53" s="94"/>
      <c r="HZ53" s="94"/>
      <c r="IA53" s="94"/>
      <c r="IB53" s="94"/>
      <c r="IC53" s="94"/>
      <c r="ID53" s="94"/>
      <c r="IE53" s="94"/>
      <c r="IF53" s="94"/>
      <c r="IG53" s="94"/>
      <c r="IH53" s="94"/>
      <c r="II53" s="94"/>
      <c r="IJ53" s="94"/>
      <c r="IK53" s="94"/>
      <c r="IL53" s="94"/>
      <c r="IM53" s="94"/>
      <c r="IN53" s="94"/>
      <c r="IO53" s="94"/>
      <c r="IP53" s="94"/>
      <c r="IQ53" s="94"/>
      <c r="IR53" s="94"/>
    </row>
    <row r="54" spans="1:252" ht="14.5" thickBot="1" x14ac:dyDescent="0.35">
      <c r="A54" s="58">
        <v>1990</v>
      </c>
      <c r="B54" s="59"/>
      <c r="C54" s="64">
        <f t="shared" si="0"/>
        <v>1500.8</v>
      </c>
      <c r="D54" s="59"/>
      <c r="E54" s="72">
        <f t="shared" si="1"/>
        <v>0.9731263326226014</v>
      </c>
      <c r="F5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c r="GH54" s="94"/>
      <c r="GI54" s="94"/>
      <c r="GJ54" s="94"/>
      <c r="GK54" s="94"/>
      <c r="GL54" s="94"/>
      <c r="GM54" s="94"/>
      <c r="GN54" s="94"/>
      <c r="GO54" s="94"/>
      <c r="GP54" s="94"/>
      <c r="GQ54" s="94"/>
      <c r="GR54" s="94"/>
      <c r="GS54" s="94"/>
      <c r="GT54" s="94"/>
      <c r="GU54" s="94"/>
      <c r="GV54" s="94"/>
      <c r="GW54" s="94"/>
      <c r="GX54" s="94"/>
      <c r="GY54" s="94"/>
      <c r="GZ54" s="94"/>
      <c r="HA54" s="94"/>
      <c r="HB54" s="94"/>
      <c r="HC54" s="94"/>
      <c r="HD54" s="94"/>
      <c r="HE54" s="94"/>
      <c r="HF54" s="94"/>
      <c r="HG54" s="94"/>
      <c r="HH54" s="94"/>
      <c r="HI54" s="94"/>
      <c r="HJ54" s="94"/>
      <c r="HK54" s="94"/>
      <c r="HL54" s="94"/>
      <c r="HM54" s="94"/>
      <c r="HN54" s="94"/>
      <c r="HO54" s="94"/>
      <c r="HP54" s="94"/>
      <c r="HQ54" s="94"/>
      <c r="HR54" s="94"/>
      <c r="HS54" s="94"/>
      <c r="HT54" s="94"/>
      <c r="HU54" s="94"/>
      <c r="HV54" s="94"/>
      <c r="HW54" s="94"/>
      <c r="HX54" s="94"/>
      <c r="HY54" s="94"/>
      <c r="HZ54" s="94"/>
      <c r="IA54" s="94"/>
      <c r="IB54" s="94"/>
      <c r="IC54" s="94"/>
      <c r="ID54" s="94"/>
      <c r="IE54" s="94"/>
      <c r="IF54" s="94"/>
      <c r="IG54" s="94"/>
      <c r="IH54" s="94"/>
      <c r="II54" s="94"/>
      <c r="IJ54" s="94"/>
      <c r="IK54" s="94"/>
      <c r="IL54" s="94"/>
      <c r="IM54" s="94"/>
      <c r="IN54" s="94"/>
      <c r="IO54" s="94"/>
      <c r="IP54" s="94"/>
      <c r="IQ54" s="94"/>
      <c r="IR54" s="94"/>
    </row>
    <row r="55" spans="1:252" ht="14.5" thickBot="1" x14ac:dyDescent="0.35">
      <c r="A55" s="58">
        <v>1991</v>
      </c>
      <c r="B55" s="59"/>
      <c r="C55" s="64">
        <f t="shared" si="0"/>
        <v>1574.2</v>
      </c>
      <c r="D55" s="59"/>
      <c r="E55" s="72">
        <f t="shared" si="1"/>
        <v>0.88112565112438057</v>
      </c>
      <c r="F55"/>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c r="GH55" s="94"/>
      <c r="GI55" s="94"/>
      <c r="GJ55" s="94"/>
      <c r="GK55" s="94"/>
      <c r="GL55" s="94"/>
      <c r="GM55" s="94"/>
      <c r="GN55" s="94"/>
      <c r="GO55" s="94"/>
      <c r="GP55" s="94"/>
      <c r="GQ55" s="94"/>
      <c r="GR55" s="94"/>
      <c r="GS55" s="94"/>
      <c r="GT55" s="94"/>
      <c r="GU55" s="94"/>
      <c r="GV55" s="94"/>
      <c r="GW55" s="94"/>
      <c r="GX55" s="94"/>
      <c r="GY55" s="94"/>
      <c r="GZ55" s="94"/>
      <c r="HA55" s="94"/>
      <c r="HB55" s="94"/>
      <c r="HC55" s="94"/>
      <c r="HD55" s="94"/>
      <c r="HE55" s="94"/>
      <c r="HF55" s="94"/>
      <c r="HG55" s="94"/>
      <c r="HH55" s="94"/>
      <c r="HI55" s="94"/>
      <c r="HJ55" s="94"/>
      <c r="HK55" s="94"/>
      <c r="HL55" s="94"/>
      <c r="HM55" s="94"/>
      <c r="HN55" s="94"/>
      <c r="HO55" s="94"/>
      <c r="HP55" s="94"/>
      <c r="HQ55" s="94"/>
      <c r="HR55" s="94"/>
      <c r="HS55" s="94"/>
      <c r="HT55" s="94"/>
      <c r="HU55" s="94"/>
      <c r="HV55" s="94"/>
      <c r="HW55" s="94"/>
      <c r="HX55" s="94"/>
      <c r="HY55" s="94"/>
      <c r="HZ55" s="94"/>
      <c r="IA55" s="94"/>
      <c r="IB55" s="94"/>
      <c r="IC55" s="94"/>
      <c r="ID55" s="94"/>
      <c r="IE55" s="94"/>
      <c r="IF55" s="94"/>
      <c r="IG55" s="94"/>
      <c r="IH55" s="94"/>
      <c r="II55" s="94"/>
      <c r="IJ55" s="94"/>
      <c r="IK55" s="94"/>
      <c r="IL55" s="94"/>
      <c r="IM55" s="94"/>
      <c r="IN55" s="94"/>
      <c r="IO55" s="94"/>
      <c r="IP55" s="94"/>
      <c r="IQ55" s="94"/>
      <c r="IR55" s="94"/>
    </row>
    <row r="56" spans="1:252" ht="14.5" thickBot="1" x14ac:dyDescent="0.35">
      <c r="A56" s="58">
        <v>1992</v>
      </c>
      <c r="B56" s="59"/>
      <c r="C56" s="64">
        <f t="shared" si="0"/>
        <v>1617.9</v>
      </c>
      <c r="D56" s="59"/>
      <c r="E56" s="72">
        <f t="shared" si="1"/>
        <v>0.83031584152296167</v>
      </c>
      <c r="F56"/>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c r="GH56" s="94"/>
      <c r="GI56" s="94"/>
      <c r="GJ56" s="94"/>
      <c r="GK56" s="94"/>
      <c r="GL56" s="94"/>
      <c r="GM56" s="94"/>
      <c r="GN56" s="94"/>
      <c r="GO56" s="94"/>
      <c r="GP56" s="94"/>
      <c r="GQ56" s="94"/>
      <c r="GR56" s="94"/>
      <c r="GS56" s="94"/>
      <c r="GT56" s="94"/>
      <c r="GU56" s="94"/>
      <c r="GV56" s="94"/>
      <c r="GW56" s="94"/>
      <c r="GX56" s="94"/>
      <c r="GY56" s="94"/>
      <c r="GZ56" s="94"/>
      <c r="HA56" s="94"/>
      <c r="HB56" s="94"/>
      <c r="HC56" s="94"/>
      <c r="HD56" s="94"/>
      <c r="HE56" s="94"/>
      <c r="HF56" s="94"/>
      <c r="HG56" s="94"/>
      <c r="HH56" s="94"/>
      <c r="HI56" s="94"/>
      <c r="HJ56" s="94"/>
      <c r="HK56" s="94"/>
      <c r="HL56" s="94"/>
      <c r="HM56" s="94"/>
      <c r="HN56" s="94"/>
      <c r="HO56" s="94"/>
      <c r="HP56" s="94"/>
      <c r="HQ56" s="94"/>
      <c r="HR56" s="94"/>
      <c r="HS56" s="94"/>
      <c r="HT56" s="94"/>
      <c r="HU56" s="94"/>
      <c r="HV56" s="94"/>
      <c r="HW56" s="94"/>
      <c r="HX56" s="94"/>
      <c r="HY56" s="94"/>
      <c r="HZ56" s="94"/>
      <c r="IA56" s="94"/>
      <c r="IB56" s="94"/>
      <c r="IC56" s="94"/>
      <c r="ID56" s="94"/>
      <c r="IE56" s="94"/>
      <c r="IF56" s="94"/>
      <c r="IG56" s="94"/>
      <c r="IH56" s="94"/>
      <c r="II56" s="94"/>
      <c r="IJ56" s="94"/>
      <c r="IK56" s="94"/>
      <c r="IL56" s="94"/>
      <c r="IM56" s="94"/>
      <c r="IN56" s="94"/>
      <c r="IO56" s="94"/>
      <c r="IP56" s="94"/>
      <c r="IQ56" s="94"/>
      <c r="IR56" s="94"/>
    </row>
    <row r="57" spans="1:252" ht="14.5" thickBot="1" x14ac:dyDescent="0.35">
      <c r="A57" s="58">
        <v>1993</v>
      </c>
      <c r="B57" s="59"/>
      <c r="C57" s="64">
        <f t="shared" si="0"/>
        <v>1665.2000000000003</v>
      </c>
      <c r="D57" s="59"/>
      <c r="E57" s="72">
        <f t="shared" si="1"/>
        <v>0.77832572663944233</v>
      </c>
      <c r="F57"/>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c r="EO57" s="94"/>
      <c r="EP57" s="94"/>
      <c r="EQ57" s="94"/>
      <c r="ER57" s="94"/>
      <c r="ES57" s="94"/>
      <c r="ET57" s="94"/>
      <c r="EU57" s="94"/>
      <c r="EV57" s="94"/>
      <c r="EW57" s="94"/>
      <c r="EX57" s="94"/>
      <c r="EY57" s="94"/>
      <c r="EZ57" s="94"/>
      <c r="FA57" s="94"/>
      <c r="FB57" s="94"/>
      <c r="FC57" s="94"/>
      <c r="FD57" s="94"/>
      <c r="FE57" s="94"/>
      <c r="FF57" s="94"/>
      <c r="FG57" s="94"/>
      <c r="FH57" s="94"/>
      <c r="FI57" s="94"/>
      <c r="FJ57" s="94"/>
      <c r="FK57" s="94"/>
      <c r="FL57" s="94"/>
      <c r="FM57" s="94"/>
      <c r="FN57" s="94"/>
      <c r="FO57" s="94"/>
      <c r="FP57" s="94"/>
      <c r="FQ57" s="94"/>
      <c r="FR57" s="94"/>
      <c r="FS57" s="94"/>
      <c r="FT57" s="94"/>
      <c r="FU57" s="94"/>
      <c r="FV57" s="94"/>
      <c r="FW57" s="94"/>
      <c r="FX57" s="94"/>
      <c r="FY57" s="94"/>
      <c r="FZ57" s="94"/>
      <c r="GA57" s="94"/>
      <c r="GB57" s="94"/>
      <c r="GC57" s="94"/>
      <c r="GD57" s="94"/>
      <c r="GE57" s="94"/>
      <c r="GF57" s="94"/>
      <c r="GG57" s="94"/>
      <c r="GH57" s="94"/>
      <c r="GI57" s="94"/>
      <c r="GJ57" s="94"/>
      <c r="GK57" s="94"/>
      <c r="GL57" s="94"/>
      <c r="GM57" s="94"/>
      <c r="GN57" s="94"/>
      <c r="GO57" s="94"/>
      <c r="GP57" s="94"/>
      <c r="GQ57" s="94"/>
      <c r="GR57" s="94"/>
      <c r="GS57" s="94"/>
      <c r="GT57" s="94"/>
      <c r="GU57" s="94"/>
      <c r="GV57" s="94"/>
      <c r="GW57" s="94"/>
      <c r="GX57" s="94"/>
      <c r="GY57" s="94"/>
      <c r="GZ57" s="94"/>
      <c r="HA57" s="94"/>
      <c r="HB57" s="94"/>
      <c r="HC57" s="94"/>
      <c r="HD57" s="94"/>
      <c r="HE57" s="94"/>
      <c r="HF57" s="94"/>
      <c r="HG57" s="94"/>
      <c r="HH57" s="94"/>
      <c r="HI57" s="94"/>
      <c r="HJ57" s="94"/>
      <c r="HK57" s="94"/>
      <c r="HL57" s="94"/>
      <c r="HM57" s="94"/>
      <c r="HN57" s="94"/>
      <c r="HO57" s="94"/>
      <c r="HP57" s="94"/>
      <c r="HQ57" s="94"/>
      <c r="HR57" s="94"/>
      <c r="HS57" s="94"/>
      <c r="HT57" s="94"/>
      <c r="HU57" s="94"/>
      <c r="HV57" s="94"/>
      <c r="HW57" s="94"/>
      <c r="HX57" s="94"/>
      <c r="HY57" s="94"/>
      <c r="HZ57" s="94"/>
      <c r="IA57" s="94"/>
      <c r="IB57" s="94"/>
      <c r="IC57" s="94"/>
      <c r="ID57" s="94"/>
      <c r="IE57" s="94"/>
      <c r="IF57" s="94"/>
      <c r="IG57" s="94"/>
      <c r="IH57" s="94"/>
      <c r="II57" s="94"/>
      <c r="IJ57" s="94"/>
      <c r="IK57" s="94"/>
      <c r="IL57" s="94"/>
      <c r="IM57" s="94"/>
      <c r="IN57" s="94"/>
      <c r="IO57" s="94"/>
      <c r="IP57" s="94"/>
      <c r="IQ57" s="94"/>
      <c r="IR57" s="94"/>
    </row>
    <row r="58" spans="1:252" ht="14.5" thickBot="1" x14ac:dyDescent="0.35">
      <c r="A58" s="58">
        <v>1994</v>
      </c>
      <c r="B58" s="59"/>
      <c r="C58" s="64">
        <f t="shared" si="0"/>
        <v>1710.9</v>
      </c>
      <c r="D58" s="59"/>
      <c r="E58" s="72">
        <f t="shared" si="1"/>
        <v>0.73082471213980948</v>
      </c>
      <c r="F58"/>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4"/>
      <c r="FZ58" s="94"/>
      <c r="GA58" s="94"/>
      <c r="GB58" s="94"/>
      <c r="GC58" s="94"/>
      <c r="GD58" s="94"/>
      <c r="GE58" s="94"/>
      <c r="GF58" s="94"/>
      <c r="GG58" s="94"/>
      <c r="GH58" s="94"/>
      <c r="GI58" s="94"/>
      <c r="GJ58" s="94"/>
      <c r="GK58" s="94"/>
      <c r="GL58" s="94"/>
      <c r="GM58" s="94"/>
      <c r="GN58" s="94"/>
      <c r="GO58" s="94"/>
      <c r="GP58" s="94"/>
      <c r="GQ58" s="94"/>
      <c r="GR58" s="94"/>
      <c r="GS58" s="94"/>
      <c r="GT58" s="94"/>
      <c r="GU58" s="94"/>
      <c r="GV58" s="94"/>
      <c r="GW58" s="94"/>
      <c r="GX58" s="94"/>
      <c r="GY58" s="94"/>
      <c r="GZ58" s="94"/>
      <c r="HA58" s="94"/>
      <c r="HB58" s="94"/>
      <c r="HC58" s="94"/>
      <c r="HD58" s="94"/>
      <c r="HE58" s="94"/>
      <c r="HF58" s="94"/>
      <c r="HG58" s="94"/>
      <c r="HH58" s="94"/>
      <c r="HI58" s="94"/>
      <c r="HJ58" s="94"/>
      <c r="HK58" s="94"/>
      <c r="HL58" s="94"/>
      <c r="HM58" s="94"/>
      <c r="HN58" s="94"/>
      <c r="HO58" s="94"/>
      <c r="HP58" s="94"/>
      <c r="HQ58" s="94"/>
      <c r="HR58" s="94"/>
      <c r="HS58" s="94"/>
      <c r="HT58" s="94"/>
      <c r="HU58" s="94"/>
      <c r="HV58" s="94"/>
      <c r="HW58" s="94"/>
      <c r="HX58" s="94"/>
      <c r="HY58" s="94"/>
      <c r="HZ58" s="94"/>
      <c r="IA58" s="94"/>
      <c r="IB58" s="94"/>
      <c r="IC58" s="94"/>
      <c r="ID58" s="94"/>
      <c r="IE58" s="94"/>
      <c r="IF58" s="94"/>
      <c r="IG58" s="94"/>
      <c r="IH58" s="94"/>
      <c r="II58" s="94"/>
      <c r="IJ58" s="94"/>
      <c r="IK58" s="94"/>
      <c r="IL58" s="94"/>
      <c r="IM58" s="94"/>
      <c r="IN58" s="94"/>
      <c r="IO58" s="94"/>
      <c r="IP58" s="94"/>
      <c r="IQ58" s="94"/>
      <c r="IR58" s="94"/>
    </row>
    <row r="59" spans="1:252" ht="14.5" thickBot="1" x14ac:dyDescent="0.35">
      <c r="A59" s="58">
        <v>1995</v>
      </c>
      <c r="B59" s="59"/>
      <c r="C59" s="64">
        <f t="shared" si="0"/>
        <v>1765.3000000000002</v>
      </c>
      <c r="D59" s="59"/>
      <c r="E59" s="72">
        <f t="shared" si="1"/>
        <v>0.67748711267206696</v>
      </c>
      <c r="F59"/>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c r="EO59" s="94"/>
      <c r="EP59" s="94"/>
      <c r="EQ59" s="94"/>
      <c r="ER59" s="94"/>
      <c r="ES59" s="94"/>
      <c r="ET59" s="94"/>
      <c r="EU59" s="94"/>
      <c r="EV59" s="94"/>
      <c r="EW59" s="94"/>
      <c r="EX59" s="94"/>
      <c r="EY59" s="94"/>
      <c r="EZ59" s="94"/>
      <c r="FA59" s="94"/>
      <c r="FB59" s="94"/>
      <c r="FC59" s="94"/>
      <c r="FD59" s="94"/>
      <c r="FE59" s="94"/>
      <c r="FF59" s="94"/>
      <c r="FG59" s="94"/>
      <c r="FH59" s="94"/>
      <c r="FI59" s="94"/>
      <c r="FJ59" s="94"/>
      <c r="FK59" s="94"/>
      <c r="FL59" s="94"/>
      <c r="FM59" s="94"/>
      <c r="FN59" s="94"/>
      <c r="FO59" s="94"/>
      <c r="FP59" s="94"/>
      <c r="FQ59" s="94"/>
      <c r="FR59" s="94"/>
      <c r="FS59" s="94"/>
      <c r="FT59" s="94"/>
      <c r="FU59" s="94"/>
      <c r="FV59" s="94"/>
      <c r="FW59" s="94"/>
      <c r="FX59" s="94"/>
      <c r="FY59" s="94"/>
      <c r="FZ59" s="94"/>
      <c r="GA59" s="94"/>
      <c r="GB59" s="94"/>
      <c r="GC59" s="94"/>
      <c r="GD59" s="94"/>
      <c r="GE59" s="94"/>
      <c r="GF59" s="94"/>
      <c r="GG59" s="94"/>
      <c r="GH59" s="94"/>
      <c r="GI59" s="94"/>
      <c r="GJ59" s="94"/>
      <c r="GK59" s="94"/>
      <c r="GL59" s="94"/>
      <c r="GM59" s="94"/>
      <c r="GN59" s="94"/>
      <c r="GO59" s="94"/>
      <c r="GP59" s="94"/>
      <c r="GQ59" s="94"/>
      <c r="GR59" s="94"/>
      <c r="GS59" s="94"/>
      <c r="GT59" s="94"/>
      <c r="GU59" s="94"/>
      <c r="GV59" s="94"/>
      <c r="GW59" s="94"/>
      <c r="GX59" s="94"/>
      <c r="GY59" s="94"/>
      <c r="GZ59" s="94"/>
      <c r="HA59" s="94"/>
      <c r="HB59" s="94"/>
      <c r="HC59" s="94"/>
      <c r="HD59" s="94"/>
      <c r="HE59" s="94"/>
      <c r="HF59" s="94"/>
      <c r="HG59" s="94"/>
      <c r="HH59" s="94"/>
      <c r="HI59" s="94"/>
      <c r="HJ59" s="94"/>
      <c r="HK59" s="94"/>
      <c r="HL59" s="94"/>
      <c r="HM59" s="94"/>
      <c r="HN59" s="94"/>
      <c r="HO59" s="94"/>
      <c r="HP59" s="94"/>
      <c r="HQ59" s="94"/>
      <c r="HR59" s="94"/>
      <c r="HS59" s="94"/>
      <c r="HT59" s="94"/>
      <c r="HU59" s="94"/>
      <c r="HV59" s="94"/>
      <c r="HW59" s="94"/>
      <c r="HX59" s="94"/>
      <c r="HY59" s="94"/>
      <c r="HZ59" s="94"/>
      <c r="IA59" s="94"/>
      <c r="IB59" s="94"/>
      <c r="IC59" s="94"/>
      <c r="ID59" s="94"/>
      <c r="IE59" s="94"/>
      <c r="IF59" s="94"/>
      <c r="IG59" s="94"/>
      <c r="IH59" s="94"/>
      <c r="II59" s="94"/>
      <c r="IJ59" s="94"/>
      <c r="IK59" s="94"/>
      <c r="IL59" s="94"/>
      <c r="IM59" s="94"/>
      <c r="IN59" s="94"/>
      <c r="IO59" s="94"/>
      <c r="IP59" s="94"/>
      <c r="IQ59" s="94"/>
      <c r="IR59" s="94"/>
    </row>
    <row r="60" spans="1:252" ht="14.5" thickBot="1" x14ac:dyDescent="0.35">
      <c r="A60" s="58">
        <v>1996</v>
      </c>
      <c r="B60" s="59"/>
      <c r="C60" s="64">
        <f t="shared" si="0"/>
        <v>1815.2</v>
      </c>
      <c r="D60" s="59"/>
      <c r="E60" s="72">
        <f t="shared" si="1"/>
        <v>0.63137285147642142</v>
      </c>
      <c r="F60"/>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c r="FY60" s="94"/>
      <c r="FZ60" s="94"/>
      <c r="GA60" s="94"/>
      <c r="GB60" s="94"/>
      <c r="GC60" s="94"/>
      <c r="GD60" s="94"/>
      <c r="GE60" s="94"/>
      <c r="GF60" s="94"/>
      <c r="GG60" s="94"/>
      <c r="GH60" s="94"/>
      <c r="GI60" s="94"/>
      <c r="GJ60" s="94"/>
      <c r="GK60" s="94"/>
      <c r="GL60" s="94"/>
      <c r="GM60" s="94"/>
      <c r="GN60" s="94"/>
      <c r="GO60" s="94"/>
      <c r="GP60" s="94"/>
      <c r="GQ60" s="94"/>
      <c r="GR60" s="94"/>
      <c r="GS60" s="94"/>
      <c r="GT60" s="94"/>
      <c r="GU60" s="94"/>
      <c r="GV60" s="94"/>
      <c r="GW60" s="94"/>
      <c r="GX60" s="94"/>
      <c r="GY60" s="94"/>
      <c r="GZ60" s="94"/>
      <c r="HA60" s="94"/>
      <c r="HB60" s="94"/>
      <c r="HC60" s="94"/>
      <c r="HD60" s="94"/>
      <c r="HE60" s="94"/>
      <c r="HF60" s="94"/>
      <c r="HG60" s="94"/>
      <c r="HH60" s="94"/>
      <c r="HI60" s="94"/>
      <c r="HJ60" s="94"/>
      <c r="HK60" s="94"/>
      <c r="HL60" s="94"/>
      <c r="HM60" s="94"/>
      <c r="HN60" s="94"/>
      <c r="HO60" s="94"/>
      <c r="HP60" s="94"/>
      <c r="HQ60" s="94"/>
      <c r="HR60" s="94"/>
      <c r="HS60" s="94"/>
      <c r="HT60" s="94"/>
      <c r="HU60" s="94"/>
      <c r="HV60" s="94"/>
      <c r="HW60" s="94"/>
      <c r="HX60" s="94"/>
      <c r="HY60" s="94"/>
      <c r="HZ60" s="94"/>
      <c r="IA60" s="94"/>
      <c r="IB60" s="94"/>
      <c r="IC60" s="94"/>
      <c r="ID60" s="94"/>
      <c r="IE60" s="94"/>
      <c r="IF60" s="94"/>
      <c r="IG60" s="94"/>
      <c r="IH60" s="94"/>
      <c r="II60" s="94"/>
      <c r="IJ60" s="94"/>
      <c r="IK60" s="94"/>
      <c r="IL60" s="94"/>
      <c r="IM60" s="94"/>
      <c r="IN60" s="94"/>
      <c r="IO60" s="94"/>
      <c r="IP60" s="94"/>
      <c r="IQ60" s="94"/>
      <c r="IR60" s="94"/>
    </row>
    <row r="61" spans="1:252" ht="14.5" thickBot="1" x14ac:dyDescent="0.35">
      <c r="A61" s="58">
        <v>1997</v>
      </c>
      <c r="B61" s="59"/>
      <c r="C61" s="64">
        <f t="shared" si="0"/>
        <v>1868.9</v>
      </c>
      <c r="D61" s="59"/>
      <c r="E61" s="72">
        <f t="shared" si="1"/>
        <v>0.58449783294986357</v>
      </c>
      <c r="F61"/>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W61" s="94"/>
      <c r="EX61" s="94"/>
      <c r="EY61" s="94"/>
      <c r="EZ61" s="94"/>
      <c r="FA61" s="94"/>
      <c r="FB61" s="94"/>
      <c r="FC61" s="94"/>
      <c r="FD61" s="94"/>
      <c r="FE61" s="94"/>
      <c r="FF61" s="94"/>
      <c r="FG61" s="94"/>
      <c r="FH61" s="94"/>
      <c r="FI61" s="94"/>
      <c r="FJ61" s="94"/>
      <c r="FK61" s="94"/>
      <c r="FL61" s="94"/>
      <c r="FM61" s="94"/>
      <c r="FN61" s="94"/>
      <c r="FO61" s="94"/>
      <c r="FP61" s="94"/>
      <c r="FQ61" s="94"/>
      <c r="FR61" s="94"/>
      <c r="FS61" s="94"/>
      <c r="FT61" s="94"/>
      <c r="FU61" s="94"/>
      <c r="FV61" s="94"/>
      <c r="FW61" s="94"/>
      <c r="FX61" s="94"/>
      <c r="FY61" s="94"/>
      <c r="FZ61" s="94"/>
      <c r="GA61" s="94"/>
      <c r="GB61" s="94"/>
      <c r="GC61" s="94"/>
      <c r="GD61" s="94"/>
      <c r="GE61" s="94"/>
      <c r="GF61" s="94"/>
      <c r="GG61" s="94"/>
      <c r="GH61" s="94"/>
      <c r="GI61" s="94"/>
      <c r="GJ61" s="94"/>
      <c r="GK61" s="94"/>
      <c r="GL61" s="94"/>
      <c r="GM61" s="94"/>
      <c r="GN61" s="94"/>
      <c r="GO61" s="94"/>
      <c r="GP61" s="94"/>
      <c r="GQ61" s="94"/>
      <c r="GR61" s="94"/>
      <c r="GS61" s="94"/>
      <c r="GT61" s="94"/>
      <c r="GU61" s="94"/>
      <c r="GV61" s="94"/>
      <c r="GW61" s="94"/>
      <c r="GX61" s="94"/>
      <c r="GY61" s="94"/>
      <c r="GZ61" s="94"/>
      <c r="HA61" s="94"/>
      <c r="HB61" s="94"/>
      <c r="HC61" s="94"/>
      <c r="HD61" s="94"/>
      <c r="HE61" s="94"/>
      <c r="HF61" s="94"/>
      <c r="HG61" s="94"/>
      <c r="HH61" s="94"/>
      <c r="HI61" s="94"/>
      <c r="HJ61" s="94"/>
      <c r="HK61" s="94"/>
      <c r="HL61" s="94"/>
      <c r="HM61" s="94"/>
      <c r="HN61" s="94"/>
      <c r="HO61" s="94"/>
      <c r="HP61" s="94"/>
      <c r="HQ61" s="94"/>
      <c r="HR61" s="94"/>
      <c r="HS61" s="94"/>
      <c r="HT61" s="94"/>
      <c r="HU61" s="94"/>
      <c r="HV61" s="94"/>
      <c r="HW61" s="94"/>
      <c r="HX61" s="94"/>
      <c r="HY61" s="94"/>
      <c r="HZ61" s="94"/>
      <c r="IA61" s="94"/>
      <c r="IB61" s="94"/>
      <c r="IC61" s="94"/>
      <c r="ID61" s="94"/>
      <c r="IE61" s="94"/>
      <c r="IF61" s="94"/>
      <c r="IG61" s="94"/>
      <c r="IH61" s="94"/>
      <c r="II61" s="94"/>
      <c r="IJ61" s="94"/>
      <c r="IK61" s="94"/>
      <c r="IL61" s="94"/>
      <c r="IM61" s="94"/>
      <c r="IN61" s="94"/>
      <c r="IO61" s="94"/>
      <c r="IP61" s="94"/>
      <c r="IQ61" s="94"/>
      <c r="IR61" s="94"/>
    </row>
    <row r="62" spans="1:252" ht="14.5" thickBot="1" x14ac:dyDescent="0.35">
      <c r="A62" s="58">
        <v>1998</v>
      </c>
      <c r="B62" s="59"/>
      <c r="C62" s="64">
        <f t="shared" si="0"/>
        <v>1901.4</v>
      </c>
      <c r="D62" s="59"/>
      <c r="E62" s="72">
        <f t="shared" si="1"/>
        <v>0.55741453665719987</v>
      </c>
      <c r="F62"/>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c r="GR62" s="94"/>
      <c r="GS62" s="94"/>
      <c r="GT62" s="94"/>
      <c r="GU62" s="94"/>
      <c r="GV62" s="94"/>
      <c r="GW62" s="94"/>
      <c r="GX62" s="94"/>
      <c r="GY62" s="94"/>
      <c r="GZ62" s="94"/>
      <c r="HA62" s="94"/>
      <c r="HB62" s="94"/>
      <c r="HC62" s="94"/>
      <c r="HD62" s="94"/>
      <c r="HE62" s="94"/>
      <c r="HF62" s="94"/>
      <c r="HG62" s="94"/>
      <c r="HH62" s="94"/>
      <c r="HI62" s="94"/>
      <c r="HJ62" s="94"/>
      <c r="HK62" s="94"/>
      <c r="HL62" s="94"/>
      <c r="HM62" s="94"/>
      <c r="HN62" s="94"/>
      <c r="HO62" s="94"/>
      <c r="HP62" s="94"/>
      <c r="HQ62" s="94"/>
      <c r="HR62" s="94"/>
      <c r="HS62" s="94"/>
      <c r="HT62" s="94"/>
      <c r="HU62" s="94"/>
      <c r="HV62" s="94"/>
      <c r="HW62" s="94"/>
      <c r="HX62" s="94"/>
      <c r="HY62" s="94"/>
      <c r="HZ62" s="94"/>
      <c r="IA62" s="94"/>
      <c r="IB62" s="94"/>
      <c r="IC62" s="94"/>
      <c r="ID62" s="94"/>
      <c r="IE62" s="94"/>
      <c r="IF62" s="94"/>
      <c r="IG62" s="94"/>
      <c r="IH62" s="94"/>
      <c r="II62" s="94"/>
      <c r="IJ62" s="94"/>
      <c r="IK62" s="94"/>
      <c r="IL62" s="94"/>
      <c r="IM62" s="94"/>
      <c r="IN62" s="94"/>
      <c r="IO62" s="94"/>
      <c r="IP62" s="94"/>
      <c r="IQ62" s="94"/>
      <c r="IR62" s="94"/>
    </row>
    <row r="63" spans="1:252" ht="14.5" thickBot="1" x14ac:dyDescent="0.35">
      <c r="A63" s="58">
        <v>1999</v>
      </c>
      <c r="B63" s="59"/>
      <c r="C63" s="64">
        <f>SUM(J25:M25) + SUM(B26:I26)</f>
        <v>1934.8000000000002</v>
      </c>
      <c r="D63" s="59"/>
      <c r="E63" s="72">
        <f t="shared" si="1"/>
        <v>0.53052925366962977</v>
      </c>
      <c r="F63"/>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row>
    <row r="64" spans="1:252" ht="14.5" thickBot="1" x14ac:dyDescent="0.35">
      <c r="A64" s="58">
        <v>2000</v>
      </c>
      <c r="B64" s="59"/>
      <c r="C64" s="64">
        <f t="shared" si="0"/>
        <v>1996.6999999999998</v>
      </c>
      <c r="D64" s="59"/>
      <c r="E64" s="72">
        <f t="shared" si="1"/>
        <v>0.48308108378825065</v>
      </c>
      <c r="F6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4"/>
      <c r="FZ64" s="94"/>
      <c r="GA64" s="94"/>
      <c r="GB64" s="94"/>
      <c r="GC64" s="94"/>
      <c r="GD64" s="94"/>
      <c r="GE64" s="94"/>
      <c r="GF64" s="94"/>
      <c r="GG64" s="94"/>
      <c r="GH64" s="94"/>
      <c r="GI64" s="94"/>
      <c r="GJ64" s="94"/>
      <c r="GK64" s="94"/>
      <c r="GL64" s="94"/>
      <c r="GM64" s="94"/>
      <c r="GN64" s="94"/>
      <c r="GO64" s="94"/>
      <c r="GP64" s="94"/>
      <c r="GQ64" s="94"/>
      <c r="GR64" s="94"/>
      <c r="GS64" s="94"/>
      <c r="GT64" s="94"/>
      <c r="GU64" s="94"/>
      <c r="GV64" s="94"/>
      <c r="GW64" s="94"/>
      <c r="GX64" s="94"/>
      <c r="GY64" s="94"/>
      <c r="GZ64" s="94"/>
      <c r="HA64" s="94"/>
      <c r="HB64" s="94"/>
      <c r="HC64" s="94"/>
      <c r="HD64" s="94"/>
      <c r="HE64" s="94"/>
      <c r="HF64" s="94"/>
      <c r="HG64" s="94"/>
      <c r="HH64" s="94"/>
      <c r="HI64" s="94"/>
      <c r="HJ64" s="94"/>
      <c r="HK64" s="94"/>
      <c r="HL64" s="94"/>
      <c r="HM64" s="94"/>
      <c r="HN64" s="94"/>
      <c r="HO64" s="94"/>
      <c r="HP64" s="94"/>
      <c r="HQ64" s="94"/>
      <c r="HR64" s="94"/>
      <c r="HS64" s="94"/>
      <c r="HT64" s="94"/>
      <c r="HU64" s="94"/>
      <c r="HV64" s="94"/>
      <c r="HW64" s="94"/>
      <c r="HX64" s="94"/>
      <c r="HY64" s="94"/>
      <c r="HZ64" s="94"/>
      <c r="IA64" s="94"/>
      <c r="IB64" s="94"/>
      <c r="IC64" s="94"/>
      <c r="ID64" s="94"/>
      <c r="IE64" s="94"/>
      <c r="IF64" s="94"/>
      <c r="IG64" s="94"/>
      <c r="IH64" s="94"/>
      <c r="II64" s="94"/>
      <c r="IJ64" s="94"/>
      <c r="IK64" s="94"/>
      <c r="IL64" s="94"/>
      <c r="IM64" s="94"/>
      <c r="IN64" s="94"/>
      <c r="IO64" s="94"/>
      <c r="IP64" s="94"/>
      <c r="IQ64" s="94"/>
      <c r="IR64" s="94"/>
    </row>
    <row r="65" spans="1:252" ht="14.5" thickBot="1" x14ac:dyDescent="0.35">
      <c r="A65" s="58">
        <v>2001</v>
      </c>
      <c r="B65" s="59"/>
      <c r="C65" s="64">
        <f t="shared" si="0"/>
        <v>2062.6</v>
      </c>
      <c r="D65" s="59"/>
      <c r="E65" s="72">
        <f t="shared" si="1"/>
        <v>0.43569669349364881</v>
      </c>
      <c r="F65"/>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4"/>
      <c r="FZ65" s="94"/>
      <c r="GA65" s="94"/>
      <c r="GB65" s="94"/>
      <c r="GC65" s="94"/>
      <c r="GD65" s="94"/>
      <c r="GE65" s="94"/>
      <c r="GF65" s="94"/>
      <c r="GG65" s="94"/>
      <c r="GH65" s="94"/>
      <c r="GI65" s="94"/>
      <c r="GJ65" s="94"/>
      <c r="GK65" s="94"/>
      <c r="GL65" s="94"/>
      <c r="GM65" s="94"/>
      <c r="GN65" s="94"/>
      <c r="GO65" s="94"/>
      <c r="GP65" s="94"/>
      <c r="GQ65" s="94"/>
      <c r="GR65" s="94"/>
      <c r="GS65" s="94"/>
      <c r="GT65" s="94"/>
      <c r="GU65" s="94"/>
      <c r="GV65" s="94"/>
      <c r="GW65" s="94"/>
      <c r="GX65" s="94"/>
      <c r="GY65" s="94"/>
      <c r="GZ65" s="94"/>
      <c r="HA65" s="94"/>
      <c r="HB65" s="94"/>
      <c r="HC65" s="94"/>
      <c r="HD65" s="94"/>
      <c r="HE65" s="94"/>
      <c r="HF65" s="94"/>
      <c r="HG65" s="94"/>
      <c r="HH65" s="94"/>
      <c r="HI65" s="94"/>
      <c r="HJ65" s="94"/>
      <c r="HK65" s="94"/>
      <c r="HL65" s="94"/>
      <c r="HM65" s="94"/>
      <c r="HN65" s="94"/>
      <c r="HO65" s="94"/>
      <c r="HP65" s="94"/>
      <c r="HQ65" s="94"/>
      <c r="HR65" s="94"/>
      <c r="HS65" s="94"/>
      <c r="HT65" s="94"/>
      <c r="HU65" s="94"/>
      <c r="HV65" s="94"/>
      <c r="HW65" s="94"/>
      <c r="HX65" s="94"/>
      <c r="HY65" s="94"/>
      <c r="HZ65" s="94"/>
      <c r="IA65" s="94"/>
      <c r="IB65" s="94"/>
      <c r="IC65" s="94"/>
      <c r="ID65" s="94"/>
      <c r="IE65" s="94"/>
      <c r="IF65" s="94"/>
      <c r="IG65" s="94"/>
      <c r="IH65" s="94"/>
      <c r="II65" s="94"/>
      <c r="IJ65" s="94"/>
      <c r="IK65" s="94"/>
      <c r="IL65" s="94"/>
      <c r="IM65" s="94"/>
      <c r="IN65" s="94"/>
      <c r="IO65" s="94"/>
      <c r="IP65" s="94"/>
      <c r="IQ65" s="94"/>
      <c r="IR65" s="94"/>
    </row>
    <row r="66" spans="1:252" ht="14.5" thickBot="1" x14ac:dyDescent="0.35">
      <c r="A66" s="58">
        <v>2002</v>
      </c>
      <c r="B66" s="59"/>
      <c r="C66" s="64">
        <f t="shared" si="0"/>
        <v>2085.6999999999998</v>
      </c>
      <c r="D66" s="59"/>
      <c r="E66" s="72">
        <f t="shared" si="1"/>
        <v>0.41979575202569896</v>
      </c>
      <c r="F66"/>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4"/>
      <c r="FZ66" s="94"/>
      <c r="GA66" s="94"/>
      <c r="GB66" s="94"/>
      <c r="GC66" s="94"/>
      <c r="GD66" s="94"/>
      <c r="GE66" s="94"/>
      <c r="GF66" s="94"/>
      <c r="GG66" s="94"/>
      <c r="GH66" s="94"/>
      <c r="GI66" s="94"/>
      <c r="GJ66" s="94"/>
      <c r="GK66" s="94"/>
      <c r="GL66" s="94"/>
      <c r="GM66" s="94"/>
      <c r="GN66" s="94"/>
      <c r="GO66" s="94"/>
      <c r="GP66" s="94"/>
      <c r="GQ66" s="94"/>
      <c r="GR66" s="94"/>
      <c r="GS66" s="94"/>
      <c r="GT66" s="94"/>
      <c r="GU66" s="94"/>
      <c r="GV66" s="94"/>
      <c r="GW66" s="94"/>
      <c r="GX66" s="94"/>
      <c r="GY66" s="94"/>
      <c r="GZ66" s="94"/>
      <c r="HA66" s="94"/>
      <c r="HB66" s="94"/>
      <c r="HC66" s="94"/>
      <c r="HD66" s="94"/>
      <c r="HE66" s="94"/>
      <c r="HF66" s="94"/>
      <c r="HG66" s="94"/>
      <c r="HH66" s="94"/>
      <c r="HI66" s="94"/>
      <c r="HJ66" s="94"/>
      <c r="HK66" s="94"/>
      <c r="HL66" s="94"/>
      <c r="HM66" s="94"/>
      <c r="HN66" s="94"/>
      <c r="HO66" s="94"/>
      <c r="HP66" s="94"/>
      <c r="HQ66" s="94"/>
      <c r="HR66" s="94"/>
      <c r="HS66" s="94"/>
      <c r="HT66" s="94"/>
      <c r="HU66" s="94"/>
      <c r="HV66" s="94"/>
      <c r="HW66" s="94"/>
      <c r="HX66" s="94"/>
      <c r="HY66" s="94"/>
      <c r="HZ66" s="94"/>
      <c r="IA66" s="94"/>
      <c r="IB66" s="94"/>
      <c r="IC66" s="94"/>
      <c r="ID66" s="94"/>
      <c r="IE66" s="94"/>
      <c r="IF66" s="94"/>
      <c r="IG66" s="94"/>
      <c r="IH66" s="94"/>
      <c r="II66" s="94"/>
      <c r="IJ66" s="94"/>
      <c r="IK66" s="94"/>
      <c r="IL66" s="94"/>
      <c r="IM66" s="94"/>
      <c r="IN66" s="94"/>
      <c r="IO66" s="94"/>
      <c r="IP66" s="94"/>
      <c r="IQ66" s="94"/>
      <c r="IR66" s="94"/>
    </row>
    <row r="67" spans="1:252" ht="14.5" thickBot="1" x14ac:dyDescent="0.35">
      <c r="A67" s="58">
        <v>2003</v>
      </c>
      <c r="B67" s="59"/>
      <c r="C67" s="64">
        <f t="shared" si="0"/>
        <v>2127.5</v>
      </c>
      <c r="D67" s="59"/>
      <c r="E67" s="72">
        <f t="shared" si="1"/>
        <v>0.39190035252643951</v>
      </c>
      <c r="F67"/>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94"/>
      <c r="GB67" s="94"/>
      <c r="GC67" s="94"/>
      <c r="GD67" s="94"/>
      <c r="GE67" s="94"/>
      <c r="GF67" s="94"/>
      <c r="GG67" s="94"/>
      <c r="GH67" s="94"/>
      <c r="GI67" s="94"/>
      <c r="GJ67" s="94"/>
      <c r="GK67" s="94"/>
      <c r="GL67" s="94"/>
      <c r="GM67" s="94"/>
      <c r="GN67" s="94"/>
      <c r="GO67" s="94"/>
      <c r="GP67" s="94"/>
      <c r="GQ67" s="94"/>
      <c r="GR67" s="94"/>
      <c r="GS67" s="94"/>
      <c r="GT67" s="94"/>
      <c r="GU67" s="94"/>
      <c r="GV67" s="94"/>
      <c r="GW67" s="94"/>
      <c r="GX67" s="94"/>
      <c r="GY67" s="94"/>
      <c r="GZ67" s="94"/>
      <c r="HA67" s="94"/>
      <c r="HB67" s="94"/>
      <c r="HC67" s="94"/>
      <c r="HD67" s="94"/>
      <c r="HE67" s="94"/>
      <c r="HF67" s="94"/>
      <c r="HG67" s="94"/>
      <c r="HH67" s="94"/>
      <c r="HI67" s="94"/>
      <c r="HJ67" s="94"/>
      <c r="HK67" s="94"/>
      <c r="HL67" s="94"/>
      <c r="HM67" s="94"/>
      <c r="HN67" s="94"/>
      <c r="HO67" s="94"/>
      <c r="HP67" s="94"/>
      <c r="HQ67" s="94"/>
      <c r="HR67" s="94"/>
      <c r="HS67" s="94"/>
      <c r="HT67" s="94"/>
      <c r="HU67" s="94"/>
      <c r="HV67" s="94"/>
      <c r="HW67" s="94"/>
      <c r="HX67" s="94"/>
      <c r="HY67" s="94"/>
      <c r="HZ67" s="94"/>
      <c r="IA67" s="94"/>
      <c r="IB67" s="94"/>
      <c r="IC67" s="94"/>
      <c r="ID67" s="94"/>
      <c r="IE67" s="94"/>
      <c r="IF67" s="94"/>
      <c r="IG67" s="94"/>
      <c r="IH67" s="94"/>
      <c r="II67" s="94"/>
      <c r="IJ67" s="94"/>
      <c r="IK67" s="94"/>
      <c r="IL67" s="94"/>
      <c r="IM67" s="94"/>
      <c r="IN67" s="94"/>
      <c r="IO67" s="94"/>
      <c r="IP67" s="94"/>
      <c r="IQ67" s="94"/>
      <c r="IR67" s="94"/>
    </row>
    <row r="68" spans="1:252" ht="14.5" thickBot="1" x14ac:dyDescent="0.35">
      <c r="A68" s="58">
        <v>2004</v>
      </c>
      <c r="B68" s="59"/>
      <c r="C68" s="64">
        <f t="shared" si="0"/>
        <v>2170.6999999999998</v>
      </c>
      <c r="D68" s="59"/>
      <c r="E68" s="72">
        <f t="shared" si="1"/>
        <v>0.36419956695996691</v>
      </c>
      <c r="F68"/>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94"/>
      <c r="GB68" s="94"/>
      <c r="GC68" s="94"/>
      <c r="GD68" s="94"/>
      <c r="GE68" s="94"/>
      <c r="GF68" s="94"/>
      <c r="GG68" s="94"/>
      <c r="GH68" s="94"/>
      <c r="GI68" s="94"/>
      <c r="GJ68" s="94"/>
      <c r="GK68" s="94"/>
      <c r="GL68" s="94"/>
      <c r="GM68" s="94"/>
      <c r="GN68" s="94"/>
      <c r="GO68" s="94"/>
      <c r="GP68" s="94"/>
      <c r="GQ68" s="94"/>
      <c r="GR68" s="94"/>
      <c r="GS68" s="94"/>
      <c r="GT68" s="94"/>
      <c r="GU68" s="94"/>
      <c r="GV68" s="94"/>
      <c r="GW68" s="94"/>
      <c r="GX68" s="94"/>
      <c r="GY68" s="94"/>
      <c r="GZ68" s="94"/>
      <c r="HA68" s="94"/>
      <c r="HB68" s="94"/>
      <c r="HC68" s="94"/>
      <c r="HD68" s="94"/>
      <c r="HE68" s="94"/>
      <c r="HF68" s="94"/>
      <c r="HG68" s="94"/>
      <c r="HH68" s="94"/>
      <c r="HI68" s="94"/>
      <c r="HJ68" s="94"/>
      <c r="HK68" s="94"/>
      <c r="HL68" s="94"/>
      <c r="HM68" s="94"/>
      <c r="HN68" s="94"/>
      <c r="HO68" s="94"/>
      <c r="HP68" s="94"/>
      <c r="HQ68" s="94"/>
      <c r="HR68" s="94"/>
      <c r="HS68" s="94"/>
      <c r="HT68" s="94"/>
      <c r="HU68" s="94"/>
      <c r="HV68" s="94"/>
      <c r="HW68" s="94"/>
      <c r="HX68" s="94"/>
      <c r="HY68" s="94"/>
      <c r="HZ68" s="94"/>
      <c r="IA68" s="94"/>
      <c r="IB68" s="94"/>
      <c r="IC68" s="94"/>
      <c r="ID68" s="94"/>
      <c r="IE68" s="94"/>
      <c r="IF68" s="94"/>
      <c r="IG68" s="94"/>
      <c r="IH68" s="94"/>
      <c r="II68" s="94"/>
      <c r="IJ68" s="94"/>
      <c r="IK68" s="94"/>
      <c r="IL68" s="94"/>
      <c r="IM68" s="94"/>
      <c r="IN68" s="94"/>
      <c r="IO68" s="94"/>
      <c r="IP68" s="94"/>
      <c r="IQ68" s="94"/>
      <c r="IR68" s="94"/>
    </row>
    <row r="69" spans="1:252" ht="14.5" thickBot="1" x14ac:dyDescent="0.35">
      <c r="A69" s="58">
        <v>2005</v>
      </c>
      <c r="B69" s="59"/>
      <c r="C69" s="64">
        <f t="shared" si="0"/>
        <v>2233.3000000000002</v>
      </c>
      <c r="D69" s="59"/>
      <c r="E69" s="72">
        <f t="shared" si="1"/>
        <v>0.32596068598038763</v>
      </c>
      <c r="F69"/>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94"/>
      <c r="GC69" s="94"/>
      <c r="GD69" s="94"/>
      <c r="GE69" s="94"/>
      <c r="GF69" s="94"/>
      <c r="GG69" s="94"/>
      <c r="GH69" s="94"/>
      <c r="GI69" s="94"/>
      <c r="GJ69" s="94"/>
      <c r="GK69" s="94"/>
      <c r="GL69" s="94"/>
      <c r="GM69" s="94"/>
      <c r="GN69" s="94"/>
      <c r="GO69" s="94"/>
      <c r="GP69" s="94"/>
      <c r="GQ69" s="94"/>
      <c r="GR69" s="94"/>
      <c r="GS69" s="94"/>
      <c r="GT69" s="94"/>
      <c r="GU69" s="94"/>
      <c r="GV69" s="94"/>
      <c r="GW69" s="94"/>
      <c r="GX69" s="94"/>
      <c r="GY69" s="94"/>
      <c r="GZ69" s="94"/>
      <c r="HA69" s="94"/>
      <c r="HB69" s="94"/>
      <c r="HC69" s="94"/>
      <c r="HD69" s="94"/>
      <c r="HE69" s="94"/>
      <c r="HF69" s="94"/>
      <c r="HG69" s="94"/>
      <c r="HH69" s="94"/>
      <c r="HI69" s="94"/>
      <c r="HJ69" s="94"/>
      <c r="HK69" s="94"/>
      <c r="HL69" s="94"/>
      <c r="HM69" s="94"/>
      <c r="HN69" s="94"/>
      <c r="HO69" s="94"/>
      <c r="HP69" s="94"/>
      <c r="HQ69" s="94"/>
      <c r="HR69" s="94"/>
      <c r="HS69" s="94"/>
      <c r="HT69" s="94"/>
      <c r="HU69" s="94"/>
      <c r="HV69" s="94"/>
      <c r="HW69" s="94"/>
      <c r="HX69" s="94"/>
      <c r="HY69" s="94"/>
      <c r="HZ69" s="94"/>
      <c r="IA69" s="94"/>
      <c r="IB69" s="94"/>
      <c r="IC69" s="94"/>
      <c r="ID69" s="94"/>
      <c r="IE69" s="94"/>
      <c r="IF69" s="94"/>
      <c r="IG69" s="94"/>
      <c r="IH69" s="94"/>
      <c r="II69" s="94"/>
      <c r="IJ69" s="94"/>
      <c r="IK69" s="94"/>
      <c r="IL69" s="94"/>
      <c r="IM69" s="94"/>
      <c r="IN69" s="94"/>
      <c r="IO69" s="94"/>
      <c r="IP69" s="94"/>
      <c r="IQ69" s="94"/>
      <c r="IR69" s="94"/>
    </row>
    <row r="70" spans="1:252" ht="14.5" thickBot="1" x14ac:dyDescent="0.35">
      <c r="A70" s="58">
        <v>2006</v>
      </c>
      <c r="B70" s="59"/>
      <c r="C70" s="64">
        <f t="shared" si="0"/>
        <v>2308.5</v>
      </c>
      <c r="D70" s="59"/>
      <c r="E70" s="72">
        <f t="shared" si="1"/>
        <v>0.28276716482564446</v>
      </c>
      <c r="F70"/>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94"/>
      <c r="GB70" s="94"/>
      <c r="GC70" s="94"/>
      <c r="GD70" s="94"/>
      <c r="GE70" s="94"/>
      <c r="GF70" s="94"/>
      <c r="GG70" s="94"/>
      <c r="GH70" s="94"/>
      <c r="GI70" s="94"/>
      <c r="GJ70" s="94"/>
      <c r="GK70" s="94"/>
      <c r="GL70" s="94"/>
      <c r="GM70" s="94"/>
      <c r="GN70" s="94"/>
      <c r="GO70" s="94"/>
      <c r="GP70" s="94"/>
      <c r="GQ70" s="94"/>
      <c r="GR70" s="94"/>
      <c r="GS70" s="94"/>
      <c r="GT70" s="94"/>
      <c r="GU70" s="94"/>
      <c r="GV70" s="94"/>
      <c r="GW70" s="94"/>
      <c r="GX70" s="94"/>
      <c r="GY70" s="94"/>
      <c r="GZ70" s="94"/>
      <c r="HA70" s="94"/>
      <c r="HB70" s="94"/>
      <c r="HC70" s="94"/>
      <c r="HD70" s="94"/>
      <c r="HE70" s="94"/>
      <c r="HF70" s="94"/>
      <c r="HG70" s="94"/>
      <c r="HH70" s="94"/>
      <c r="HI70" s="94"/>
      <c r="HJ70" s="94"/>
      <c r="HK70" s="94"/>
      <c r="HL70" s="94"/>
      <c r="HM70" s="94"/>
      <c r="HN70" s="94"/>
      <c r="HO70" s="94"/>
      <c r="HP70" s="94"/>
      <c r="HQ70" s="94"/>
      <c r="HR70" s="94"/>
      <c r="HS70" s="94"/>
      <c r="HT70" s="94"/>
      <c r="HU70" s="94"/>
      <c r="HV70" s="94"/>
      <c r="HW70" s="94"/>
      <c r="HX70" s="94"/>
      <c r="HY70" s="94"/>
      <c r="HZ70" s="94"/>
      <c r="IA70" s="94"/>
      <c r="IB70" s="94"/>
      <c r="IC70" s="94"/>
      <c r="ID70" s="94"/>
      <c r="IE70" s="94"/>
      <c r="IF70" s="94"/>
      <c r="IG70" s="94"/>
      <c r="IH70" s="94"/>
      <c r="II70" s="94"/>
      <c r="IJ70" s="94"/>
      <c r="IK70" s="94"/>
      <c r="IL70" s="94"/>
      <c r="IM70" s="94"/>
      <c r="IN70" s="94"/>
      <c r="IO70" s="94"/>
      <c r="IP70" s="94"/>
      <c r="IQ70" s="94"/>
      <c r="IR70" s="94"/>
    </row>
    <row r="71" spans="1:252" ht="14.5" thickBot="1" x14ac:dyDescent="0.35">
      <c r="A71" s="58">
        <v>2007</v>
      </c>
      <c r="B71" s="59"/>
      <c r="C71" s="64">
        <f t="shared" si="0"/>
        <v>2349.0169999999998</v>
      </c>
      <c r="D71" s="59"/>
      <c r="E71" s="72">
        <f t="shared" si="1"/>
        <v>0.26064136615443823</v>
      </c>
      <c r="F71"/>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c r="FY71" s="94"/>
      <c r="FZ71" s="94"/>
      <c r="GA71" s="94"/>
      <c r="GB71" s="94"/>
      <c r="GC71" s="94"/>
      <c r="GD71" s="94"/>
      <c r="GE71" s="94"/>
      <c r="GF71" s="94"/>
      <c r="GG71" s="94"/>
      <c r="GH71" s="94"/>
      <c r="GI71" s="94"/>
      <c r="GJ71" s="94"/>
      <c r="GK71" s="94"/>
      <c r="GL71" s="94"/>
      <c r="GM71" s="94"/>
      <c r="GN71" s="94"/>
      <c r="GO71" s="94"/>
      <c r="GP71" s="94"/>
      <c r="GQ71" s="94"/>
      <c r="GR71" s="94"/>
      <c r="GS71" s="94"/>
      <c r="GT71" s="94"/>
      <c r="GU71" s="94"/>
      <c r="GV71" s="94"/>
      <c r="GW71" s="94"/>
      <c r="GX71" s="94"/>
      <c r="GY71" s="94"/>
      <c r="GZ71" s="94"/>
      <c r="HA71" s="94"/>
      <c r="HB71" s="94"/>
      <c r="HC71" s="94"/>
      <c r="HD71" s="94"/>
      <c r="HE71" s="94"/>
      <c r="HF71" s="94"/>
      <c r="HG71" s="94"/>
      <c r="HH71" s="94"/>
      <c r="HI71" s="94"/>
      <c r="HJ71" s="94"/>
      <c r="HK71" s="94"/>
      <c r="HL71" s="94"/>
      <c r="HM71" s="94"/>
      <c r="HN71" s="94"/>
      <c r="HO71" s="94"/>
      <c r="HP71" s="94"/>
      <c r="HQ71" s="94"/>
      <c r="HR71" s="94"/>
      <c r="HS71" s="94"/>
      <c r="HT71" s="94"/>
      <c r="HU71" s="94"/>
      <c r="HV71" s="94"/>
      <c r="HW71" s="94"/>
      <c r="HX71" s="94"/>
      <c r="HY71" s="94"/>
      <c r="HZ71" s="94"/>
      <c r="IA71" s="94"/>
      <c r="IB71" s="94"/>
      <c r="IC71" s="94"/>
      <c r="ID71" s="94"/>
      <c r="IE71" s="94"/>
      <c r="IF71" s="94"/>
      <c r="IG71" s="94"/>
      <c r="IH71" s="94"/>
      <c r="II71" s="94"/>
      <c r="IJ71" s="94"/>
      <c r="IK71" s="94"/>
      <c r="IL71" s="94"/>
      <c r="IM71" s="94"/>
      <c r="IN71" s="94"/>
      <c r="IO71" s="94"/>
      <c r="IP71" s="94"/>
      <c r="IQ71" s="94"/>
      <c r="IR71" s="94"/>
    </row>
    <row r="72" spans="1:252" ht="14.5" thickBot="1" x14ac:dyDescent="0.35">
      <c r="A72" s="58">
        <v>2008</v>
      </c>
      <c r="B72" s="59"/>
      <c r="C72" s="64">
        <f t="shared" si="0"/>
        <v>2448.1549999999997</v>
      </c>
      <c r="D72" s="59"/>
      <c r="E72" s="72">
        <f t="shared" si="1"/>
        <v>0.20959171294301226</v>
      </c>
      <c r="F72"/>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4"/>
      <c r="FF72" s="94"/>
      <c r="FG72" s="94"/>
      <c r="FH72" s="94"/>
      <c r="FI72" s="94"/>
      <c r="FJ72" s="94"/>
      <c r="FK72" s="94"/>
      <c r="FL72" s="94"/>
      <c r="FM72" s="94"/>
      <c r="FN72" s="94"/>
      <c r="FO72" s="94"/>
      <c r="FP72" s="94"/>
      <c r="FQ72" s="94"/>
      <c r="FR72" s="94"/>
      <c r="FS72" s="94"/>
      <c r="FT72" s="94"/>
      <c r="FU72" s="94"/>
      <c r="FV72" s="94"/>
      <c r="FW72" s="94"/>
      <c r="FX72" s="94"/>
      <c r="FY72" s="94"/>
      <c r="FZ72" s="94"/>
      <c r="GA72" s="94"/>
      <c r="GB72" s="94"/>
      <c r="GC72" s="94"/>
      <c r="GD72" s="94"/>
      <c r="GE72" s="94"/>
      <c r="GF72" s="94"/>
      <c r="GG72" s="94"/>
      <c r="GH72" s="94"/>
      <c r="GI72" s="94"/>
      <c r="GJ72" s="94"/>
      <c r="GK72" s="94"/>
      <c r="GL72" s="94"/>
      <c r="GM72" s="94"/>
      <c r="GN72" s="94"/>
      <c r="GO72" s="94"/>
      <c r="GP72" s="94"/>
      <c r="GQ72" s="94"/>
      <c r="GR72" s="94"/>
      <c r="GS72" s="94"/>
      <c r="GT72" s="94"/>
      <c r="GU72" s="94"/>
      <c r="GV72" s="94"/>
      <c r="GW72" s="94"/>
      <c r="GX72" s="94"/>
      <c r="GY72" s="94"/>
      <c r="GZ72" s="94"/>
      <c r="HA72" s="94"/>
      <c r="HB72" s="94"/>
      <c r="HC72" s="94"/>
      <c r="HD72" s="94"/>
      <c r="HE72" s="94"/>
      <c r="HF72" s="94"/>
      <c r="HG72" s="94"/>
      <c r="HH72" s="94"/>
      <c r="HI72" s="94"/>
      <c r="HJ72" s="94"/>
      <c r="HK72" s="94"/>
      <c r="HL72" s="94"/>
      <c r="HM72" s="94"/>
      <c r="HN72" s="94"/>
      <c r="HO72" s="94"/>
      <c r="HP72" s="94"/>
      <c r="HQ72" s="94"/>
      <c r="HR72" s="94"/>
      <c r="HS72" s="94"/>
      <c r="HT72" s="94"/>
      <c r="HU72" s="94"/>
      <c r="HV72" s="94"/>
      <c r="HW72" s="94"/>
      <c r="HX72" s="94"/>
      <c r="HY72" s="94"/>
      <c r="HZ72" s="94"/>
      <c r="IA72" s="94"/>
      <c r="IB72" s="94"/>
      <c r="IC72" s="94"/>
      <c r="ID72" s="94"/>
      <c r="IE72" s="94"/>
      <c r="IF72" s="94"/>
      <c r="IG72" s="94"/>
      <c r="IH72" s="94"/>
      <c r="II72" s="94"/>
      <c r="IJ72" s="94"/>
      <c r="IK72" s="94"/>
      <c r="IL72" s="94"/>
      <c r="IM72" s="94"/>
      <c r="IN72" s="94"/>
      <c r="IO72" s="94"/>
      <c r="IP72" s="94"/>
      <c r="IQ72" s="94"/>
      <c r="IR72" s="94"/>
    </row>
    <row r="73" spans="1:252" ht="14.5" thickBot="1" x14ac:dyDescent="0.35">
      <c r="A73" s="58">
        <v>2009</v>
      </c>
      <c r="B73" s="59"/>
      <c r="C73" s="64">
        <f t="shared" si="0"/>
        <v>2442.1970000000001</v>
      </c>
      <c r="D73" s="59"/>
      <c r="E73" s="72">
        <f t="shared" si="1"/>
        <v>0.21254264090898478</v>
      </c>
      <c r="F73"/>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94"/>
      <c r="GB73" s="94"/>
      <c r="GC73" s="94"/>
      <c r="GD73" s="94"/>
      <c r="GE73" s="94"/>
      <c r="GF73" s="94"/>
      <c r="GG73" s="94"/>
      <c r="GH73" s="94"/>
      <c r="GI73" s="94"/>
      <c r="GJ73" s="94"/>
      <c r="GK73" s="94"/>
      <c r="GL73" s="94"/>
      <c r="GM73" s="94"/>
      <c r="GN73" s="94"/>
      <c r="GO73" s="94"/>
      <c r="GP73" s="94"/>
      <c r="GQ73" s="94"/>
      <c r="GR73" s="94"/>
      <c r="GS73" s="94"/>
      <c r="GT73" s="94"/>
      <c r="GU73" s="94"/>
      <c r="GV73" s="94"/>
      <c r="GW73" s="94"/>
      <c r="GX73" s="94"/>
      <c r="GY73" s="94"/>
      <c r="GZ73" s="94"/>
      <c r="HA73" s="94"/>
      <c r="HB73" s="94"/>
      <c r="HC73" s="94"/>
      <c r="HD73" s="94"/>
      <c r="HE73" s="94"/>
      <c r="HF73" s="94"/>
      <c r="HG73" s="94"/>
      <c r="HH73" s="94"/>
      <c r="HI73" s="94"/>
      <c r="HJ73" s="94"/>
      <c r="HK73" s="94"/>
      <c r="HL73" s="94"/>
      <c r="HM73" s="94"/>
      <c r="HN73" s="94"/>
      <c r="HO73" s="94"/>
      <c r="HP73" s="94"/>
      <c r="HQ73" s="94"/>
      <c r="HR73" s="94"/>
      <c r="HS73" s="94"/>
      <c r="HT73" s="94"/>
      <c r="HU73" s="94"/>
      <c r="HV73" s="94"/>
      <c r="HW73" s="94"/>
      <c r="HX73" s="94"/>
      <c r="HY73" s="94"/>
      <c r="HZ73" s="94"/>
      <c r="IA73" s="94"/>
      <c r="IB73" s="94"/>
      <c r="IC73" s="94"/>
      <c r="ID73" s="94"/>
      <c r="IE73" s="94"/>
      <c r="IF73" s="94"/>
      <c r="IG73" s="94"/>
      <c r="IH73" s="94"/>
      <c r="II73" s="94"/>
      <c r="IJ73" s="94"/>
      <c r="IK73" s="94"/>
      <c r="IL73" s="94"/>
      <c r="IM73" s="94"/>
      <c r="IN73" s="94"/>
      <c r="IO73" s="94"/>
      <c r="IP73" s="94"/>
      <c r="IQ73" s="94"/>
      <c r="IR73" s="94"/>
    </row>
    <row r="74" spans="1:252" ht="14.5" thickBot="1" x14ac:dyDescent="0.35">
      <c r="A74" s="58">
        <v>2010</v>
      </c>
      <c r="B74" s="59"/>
      <c r="C74" s="64">
        <f t="shared" si="0"/>
        <v>2484.1530000000002</v>
      </c>
      <c r="D74" s="59"/>
      <c r="E74" s="72">
        <f t="shared" si="1"/>
        <v>0.19206345180832241</v>
      </c>
      <c r="F7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4"/>
      <c r="FZ74" s="94"/>
      <c r="GA74" s="94"/>
      <c r="GB74" s="94"/>
      <c r="GC74" s="94"/>
      <c r="GD74" s="94"/>
      <c r="GE74" s="94"/>
      <c r="GF74" s="94"/>
      <c r="GG74" s="94"/>
      <c r="GH74" s="94"/>
      <c r="GI74" s="94"/>
      <c r="GJ74" s="94"/>
      <c r="GK74" s="94"/>
      <c r="GL74" s="94"/>
      <c r="GM74" s="94"/>
      <c r="GN74" s="94"/>
      <c r="GO74" s="94"/>
      <c r="GP74" s="94"/>
      <c r="GQ74" s="94"/>
      <c r="GR74" s="94"/>
      <c r="GS74" s="94"/>
      <c r="GT74" s="94"/>
      <c r="GU74" s="94"/>
      <c r="GV74" s="94"/>
      <c r="GW74" s="94"/>
      <c r="GX74" s="94"/>
      <c r="GY74" s="94"/>
      <c r="GZ74" s="94"/>
      <c r="HA74" s="94"/>
      <c r="HB74" s="94"/>
      <c r="HC74" s="94"/>
      <c r="HD74" s="94"/>
      <c r="HE74" s="94"/>
      <c r="HF74" s="94"/>
      <c r="HG74" s="94"/>
      <c r="HH74" s="94"/>
      <c r="HI74" s="94"/>
      <c r="HJ74" s="94"/>
      <c r="HK74" s="94"/>
      <c r="HL74" s="94"/>
      <c r="HM74" s="94"/>
      <c r="HN74" s="94"/>
      <c r="HO74" s="94"/>
      <c r="HP74" s="94"/>
      <c r="HQ74" s="94"/>
      <c r="HR74" s="94"/>
      <c r="HS74" s="94"/>
      <c r="HT74" s="94"/>
      <c r="HU74" s="94"/>
      <c r="HV74" s="94"/>
      <c r="HW74" s="94"/>
      <c r="HX74" s="94"/>
      <c r="HY74" s="94"/>
      <c r="HZ74" s="94"/>
      <c r="IA74" s="94"/>
      <c r="IB74" s="94"/>
      <c r="IC74" s="94"/>
      <c r="ID74" s="94"/>
      <c r="IE74" s="94"/>
      <c r="IF74" s="94"/>
      <c r="IG74" s="94"/>
      <c r="IH74" s="94"/>
      <c r="II74" s="94"/>
      <c r="IJ74" s="94"/>
      <c r="IK74" s="94"/>
      <c r="IL74" s="94"/>
      <c r="IM74" s="94"/>
      <c r="IN74" s="94"/>
      <c r="IO74" s="94"/>
      <c r="IP74" s="94"/>
      <c r="IQ74" s="94"/>
      <c r="IR74" s="94"/>
    </row>
    <row r="75" spans="1:252" ht="14.5" thickBot="1" x14ac:dyDescent="0.35">
      <c r="A75" s="58">
        <v>2011</v>
      </c>
      <c r="B75" s="59"/>
      <c r="C75" s="64">
        <f t="shared" si="0"/>
        <v>2549.0679999999998</v>
      </c>
      <c r="D75" s="59"/>
      <c r="E75" s="72">
        <f t="shared" si="1"/>
        <v>0.16170616083996192</v>
      </c>
      <c r="F75"/>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94"/>
      <c r="GB75" s="94"/>
      <c r="GC75" s="94"/>
      <c r="GD75" s="94"/>
      <c r="GE75" s="94"/>
      <c r="GF75" s="94"/>
      <c r="GG75" s="94"/>
      <c r="GH75" s="94"/>
      <c r="GI75" s="94"/>
      <c r="GJ75" s="94"/>
      <c r="GK75" s="94"/>
      <c r="GL75" s="94"/>
      <c r="GM75" s="94"/>
      <c r="GN75" s="94"/>
      <c r="GO75" s="94"/>
      <c r="GP75" s="94"/>
      <c r="GQ75" s="94"/>
      <c r="GR75" s="94"/>
      <c r="GS75" s="94"/>
      <c r="GT75" s="94"/>
      <c r="GU75" s="94"/>
      <c r="GV75" s="94"/>
      <c r="GW75" s="94"/>
      <c r="GX75" s="94"/>
      <c r="GY75" s="94"/>
      <c r="GZ75" s="94"/>
      <c r="HA75" s="94"/>
      <c r="HB75" s="94"/>
      <c r="HC75" s="94"/>
      <c r="HD75" s="94"/>
      <c r="HE75" s="94"/>
      <c r="HF75" s="94"/>
      <c r="HG75" s="94"/>
      <c r="HH75" s="94"/>
      <c r="HI75" s="94"/>
      <c r="HJ75" s="94"/>
      <c r="HK75" s="94"/>
      <c r="HL75" s="94"/>
      <c r="HM75" s="94"/>
      <c r="HN75" s="94"/>
      <c r="HO75" s="94"/>
      <c r="HP75" s="94"/>
      <c r="HQ75" s="94"/>
      <c r="HR75" s="94"/>
      <c r="HS75" s="94"/>
      <c r="HT75" s="94"/>
      <c r="HU75" s="94"/>
      <c r="HV75" s="94"/>
      <c r="HW75" s="94"/>
      <c r="HX75" s="94"/>
      <c r="HY75" s="94"/>
      <c r="HZ75" s="94"/>
      <c r="IA75" s="94"/>
      <c r="IB75" s="94"/>
      <c r="IC75" s="94"/>
      <c r="ID75" s="94"/>
      <c r="IE75" s="94"/>
      <c r="IF75" s="94"/>
      <c r="IG75" s="94"/>
      <c r="IH75" s="94"/>
      <c r="II75" s="94"/>
      <c r="IJ75" s="94"/>
      <c r="IK75" s="94"/>
      <c r="IL75" s="94"/>
      <c r="IM75" s="94"/>
      <c r="IN75" s="94"/>
      <c r="IO75" s="94"/>
      <c r="IP75" s="94"/>
      <c r="IQ75" s="94"/>
      <c r="IR75" s="94"/>
    </row>
    <row r="76" spans="1:252" ht="14.5" thickBot="1" x14ac:dyDescent="0.35">
      <c r="A76" s="58">
        <v>2012</v>
      </c>
      <c r="B76" s="59"/>
      <c r="C76" s="64">
        <f t="shared" si="0"/>
        <v>2612.5909999999999</v>
      </c>
      <c r="D76" s="59"/>
      <c r="E76" s="72">
        <f t="shared" si="1"/>
        <v>0.13346023162446796</v>
      </c>
      <c r="F76"/>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94"/>
      <c r="GB76" s="94"/>
      <c r="GC76" s="94"/>
      <c r="GD76" s="94"/>
      <c r="GE76" s="94"/>
      <c r="GF76" s="94"/>
      <c r="GG76" s="94"/>
      <c r="GH76" s="94"/>
      <c r="GI76" s="94"/>
      <c r="GJ76" s="94"/>
      <c r="GK76" s="94"/>
      <c r="GL76" s="94"/>
      <c r="GM76" s="94"/>
      <c r="GN76" s="94"/>
      <c r="GO76" s="94"/>
      <c r="GP76" s="94"/>
      <c r="GQ76" s="94"/>
      <c r="GR76" s="94"/>
      <c r="GS76" s="94"/>
      <c r="GT76" s="94"/>
      <c r="GU76" s="94"/>
      <c r="GV76" s="94"/>
      <c r="GW76" s="94"/>
      <c r="GX76" s="94"/>
      <c r="GY76" s="94"/>
      <c r="GZ76" s="94"/>
      <c r="HA76" s="94"/>
      <c r="HB76" s="94"/>
      <c r="HC76" s="94"/>
      <c r="HD76" s="94"/>
      <c r="HE76" s="94"/>
      <c r="HF76" s="94"/>
      <c r="HG76" s="94"/>
      <c r="HH76" s="94"/>
      <c r="HI76" s="94"/>
      <c r="HJ76" s="94"/>
      <c r="HK76" s="94"/>
      <c r="HL76" s="94"/>
      <c r="HM76" s="94"/>
      <c r="HN76" s="94"/>
      <c r="HO76" s="94"/>
      <c r="HP76" s="94"/>
      <c r="HQ76" s="94"/>
      <c r="HR76" s="94"/>
      <c r="HS76" s="94"/>
      <c r="HT76" s="94"/>
      <c r="HU76" s="94"/>
      <c r="HV76" s="94"/>
      <c r="HW76" s="94"/>
      <c r="HX76" s="94"/>
      <c r="HY76" s="94"/>
      <c r="HZ76" s="94"/>
      <c r="IA76" s="94"/>
      <c r="IB76" s="94"/>
      <c r="IC76" s="94"/>
      <c r="ID76" s="94"/>
      <c r="IE76" s="94"/>
      <c r="IF76" s="94"/>
      <c r="IG76" s="94"/>
      <c r="IH76" s="94"/>
      <c r="II76" s="94"/>
      <c r="IJ76" s="94"/>
      <c r="IK76" s="94"/>
      <c r="IL76" s="94"/>
      <c r="IM76" s="94"/>
      <c r="IN76" s="94"/>
      <c r="IO76" s="94"/>
      <c r="IP76" s="94"/>
      <c r="IQ76" s="94"/>
      <c r="IR76" s="94"/>
    </row>
    <row r="77" spans="1:252" ht="14.5" thickBot="1" x14ac:dyDescent="0.35">
      <c r="A77" s="58">
        <v>2013</v>
      </c>
      <c r="B77" s="59"/>
      <c r="C77" s="64">
        <f t="shared" si="0"/>
        <v>2657.721</v>
      </c>
      <c r="D77" s="59"/>
      <c r="E77" s="72">
        <f t="shared" si="1"/>
        <v>0.11421326768310136</v>
      </c>
      <c r="F77"/>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94"/>
      <c r="GC77" s="94"/>
      <c r="GD77" s="94"/>
      <c r="GE77" s="94"/>
      <c r="GF77" s="94"/>
      <c r="GG77" s="94"/>
      <c r="GH77" s="94"/>
      <c r="GI77" s="94"/>
      <c r="GJ77" s="94"/>
      <c r="GK77" s="94"/>
      <c r="GL77" s="94"/>
      <c r="GM77" s="94"/>
      <c r="GN77" s="94"/>
      <c r="GO77" s="94"/>
      <c r="GP77" s="94"/>
      <c r="GQ77" s="94"/>
      <c r="GR77" s="94"/>
      <c r="GS77" s="94"/>
      <c r="GT77" s="94"/>
      <c r="GU77" s="94"/>
      <c r="GV77" s="94"/>
      <c r="GW77" s="94"/>
      <c r="GX77" s="94"/>
      <c r="GY77" s="94"/>
      <c r="GZ77" s="94"/>
      <c r="HA77" s="94"/>
      <c r="HB77" s="94"/>
      <c r="HC77" s="94"/>
      <c r="HD77" s="94"/>
      <c r="HE77" s="94"/>
      <c r="HF77" s="94"/>
      <c r="HG77" s="94"/>
      <c r="HH77" s="94"/>
      <c r="HI77" s="94"/>
      <c r="HJ77" s="94"/>
      <c r="HK77" s="94"/>
      <c r="HL77" s="94"/>
      <c r="HM77" s="94"/>
      <c r="HN77" s="94"/>
      <c r="HO77" s="94"/>
      <c r="HP77" s="94"/>
      <c r="HQ77" s="94"/>
      <c r="HR77" s="94"/>
      <c r="HS77" s="94"/>
      <c r="HT77" s="94"/>
      <c r="HU77" s="94"/>
      <c r="HV77" s="94"/>
      <c r="HW77" s="94"/>
      <c r="HX77" s="94"/>
      <c r="HY77" s="94"/>
      <c r="HZ77" s="94"/>
      <c r="IA77" s="94"/>
      <c r="IB77" s="94"/>
      <c r="IC77" s="94"/>
      <c r="ID77" s="94"/>
      <c r="IE77" s="94"/>
      <c r="IF77" s="94"/>
      <c r="IG77" s="94"/>
      <c r="IH77" s="94"/>
      <c r="II77" s="94"/>
      <c r="IJ77" s="94"/>
      <c r="IK77" s="94"/>
      <c r="IL77" s="94"/>
      <c r="IM77" s="94"/>
      <c r="IN77" s="94"/>
      <c r="IO77" s="94"/>
      <c r="IP77" s="94"/>
      <c r="IQ77" s="94"/>
      <c r="IR77" s="94"/>
    </row>
    <row r="78" spans="1:252" ht="14.5" thickBot="1" x14ac:dyDescent="0.35">
      <c r="A78" s="58">
        <v>2014</v>
      </c>
      <c r="B78" s="59"/>
      <c r="C78" s="64">
        <f t="shared" si="0"/>
        <v>2693.511</v>
      </c>
      <c r="D78" s="59"/>
      <c r="E78" s="72">
        <f t="shared" si="1"/>
        <v>9.9408170228374892E-2</v>
      </c>
      <c r="F78"/>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94"/>
      <c r="GB78" s="94"/>
      <c r="GC78" s="94"/>
      <c r="GD78" s="94"/>
      <c r="GE78" s="94"/>
      <c r="GF78" s="94"/>
      <c r="GG78" s="94"/>
      <c r="GH78" s="94"/>
      <c r="GI78" s="94"/>
      <c r="GJ78" s="94"/>
      <c r="GK78" s="94"/>
      <c r="GL78" s="94"/>
      <c r="GM78" s="94"/>
      <c r="GN78" s="94"/>
      <c r="GO78" s="94"/>
      <c r="GP78" s="94"/>
      <c r="GQ78" s="94"/>
      <c r="GR78" s="94"/>
      <c r="GS78" s="94"/>
      <c r="GT78" s="94"/>
      <c r="GU78" s="94"/>
      <c r="GV78" s="94"/>
      <c r="GW78" s="94"/>
      <c r="GX78" s="94"/>
      <c r="GY78" s="94"/>
      <c r="GZ78" s="94"/>
      <c r="HA78" s="94"/>
      <c r="HB78" s="94"/>
      <c r="HC78" s="94"/>
      <c r="HD78" s="94"/>
      <c r="HE78" s="94"/>
      <c r="HF78" s="94"/>
      <c r="HG78" s="94"/>
      <c r="HH78" s="94"/>
      <c r="HI78" s="94"/>
      <c r="HJ78" s="94"/>
      <c r="HK78" s="94"/>
      <c r="HL78" s="94"/>
      <c r="HM78" s="94"/>
      <c r="HN78" s="94"/>
      <c r="HO78" s="94"/>
      <c r="HP78" s="94"/>
      <c r="HQ78" s="94"/>
      <c r="HR78" s="94"/>
      <c r="HS78" s="94"/>
      <c r="HT78" s="94"/>
      <c r="HU78" s="94"/>
      <c r="HV78" s="94"/>
      <c r="HW78" s="94"/>
      <c r="HX78" s="94"/>
      <c r="HY78" s="94"/>
      <c r="HZ78" s="94"/>
      <c r="IA78" s="94"/>
      <c r="IB78" s="94"/>
      <c r="IC78" s="94"/>
      <c r="ID78" s="94"/>
      <c r="IE78" s="94"/>
      <c r="IF78" s="94"/>
      <c r="IG78" s="94"/>
      <c r="IH78" s="94"/>
      <c r="II78" s="94"/>
      <c r="IJ78" s="94"/>
      <c r="IK78" s="94"/>
      <c r="IL78" s="94"/>
      <c r="IM78" s="94"/>
      <c r="IN78" s="94"/>
      <c r="IO78" s="94"/>
      <c r="IP78" s="94"/>
      <c r="IQ78" s="94"/>
      <c r="IR78" s="94"/>
    </row>
    <row r="79" spans="1:252" ht="14.5" thickBot="1" x14ac:dyDescent="0.35">
      <c r="A79" s="58">
        <v>2015</v>
      </c>
      <c r="B79" s="59"/>
      <c r="C79" s="64">
        <f t="shared" si="0"/>
        <v>2693.4769999999999</v>
      </c>
      <c r="D79" s="59"/>
      <c r="E79" s="72">
        <f t="shared" si="1"/>
        <v>9.9422048155599629E-2</v>
      </c>
      <c r="F79" t="s">
        <v>140</v>
      </c>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94"/>
      <c r="GB79" s="94"/>
      <c r="GC79" s="94"/>
      <c r="GD79" s="94"/>
      <c r="GE79" s="94"/>
      <c r="GF79" s="94"/>
      <c r="GG79" s="94"/>
      <c r="GH79" s="94"/>
      <c r="GI79" s="94"/>
      <c r="GJ79" s="94"/>
      <c r="GK79" s="94"/>
      <c r="GL79" s="94"/>
      <c r="GM79" s="94"/>
      <c r="GN79" s="94"/>
      <c r="GO79" s="94"/>
      <c r="GP79" s="94"/>
      <c r="GQ79" s="94"/>
      <c r="GR79" s="94"/>
      <c r="GS79" s="94"/>
      <c r="GT79" s="94"/>
      <c r="GU79" s="94"/>
      <c r="GV79" s="94"/>
      <c r="GW79" s="94"/>
      <c r="GX79" s="94"/>
      <c r="GY79" s="94"/>
      <c r="GZ79" s="94"/>
      <c r="HA79" s="94"/>
      <c r="HB79" s="94"/>
      <c r="HC79" s="94"/>
      <c r="HD79" s="94"/>
      <c r="HE79" s="94"/>
      <c r="HF79" s="94"/>
      <c r="HG79" s="94"/>
      <c r="HH79" s="94"/>
      <c r="HI79" s="94"/>
      <c r="HJ79" s="94"/>
      <c r="HK79" s="94"/>
      <c r="HL79" s="94"/>
      <c r="HM79" s="94"/>
      <c r="HN79" s="94"/>
      <c r="HO79" s="94"/>
      <c r="HP79" s="94"/>
      <c r="HQ79" s="94"/>
      <c r="HR79" s="94"/>
      <c r="HS79" s="94"/>
      <c r="HT79" s="94"/>
      <c r="HU79" s="94"/>
      <c r="HV79" s="94"/>
      <c r="HW79" s="94"/>
      <c r="HX79" s="94"/>
      <c r="HY79" s="94"/>
      <c r="HZ79" s="94"/>
      <c r="IA79" s="94"/>
      <c r="IB79" s="94"/>
      <c r="IC79" s="94"/>
      <c r="ID79" s="94"/>
      <c r="IE79" s="94"/>
      <c r="IF79" s="94"/>
      <c r="IG79" s="94"/>
      <c r="IH79" s="94"/>
      <c r="II79" s="94"/>
      <c r="IJ79" s="94"/>
      <c r="IK79" s="94"/>
      <c r="IL79" s="94"/>
      <c r="IM79" s="94"/>
      <c r="IN79" s="94"/>
      <c r="IO79" s="94"/>
      <c r="IP79" s="94"/>
      <c r="IQ79" s="94"/>
      <c r="IR79" s="94"/>
    </row>
    <row r="80" spans="1:252" ht="14.5" thickBot="1" x14ac:dyDescent="0.35">
      <c r="A80" s="60">
        <v>2016</v>
      </c>
      <c r="B80" s="61"/>
      <c r="C80" s="65">
        <f t="shared" ref="C80:C85" si="2">SUM(J42:M42) + SUM(B43:I43)</f>
        <v>2701.886</v>
      </c>
      <c r="D80" s="61"/>
      <c r="E80" s="72">
        <f t="shared" si="1"/>
        <v>9.6000349385577444E-2</v>
      </c>
      <c r="F80"/>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W80" s="94"/>
      <c r="EX80" s="94"/>
      <c r="EY80" s="94"/>
      <c r="EZ80" s="94"/>
      <c r="FA80" s="94"/>
      <c r="FB80" s="94"/>
      <c r="FC80" s="94"/>
      <c r="FD80" s="94"/>
      <c r="FE80" s="94"/>
      <c r="FF80" s="94"/>
      <c r="FG80" s="94"/>
      <c r="FH80" s="94"/>
      <c r="FI80" s="94"/>
      <c r="FJ80" s="94"/>
      <c r="FK80" s="94"/>
      <c r="FL80" s="94"/>
      <c r="FM80" s="94"/>
      <c r="FN80" s="94"/>
      <c r="FO80" s="94"/>
      <c r="FP80" s="94"/>
      <c r="FQ80" s="94"/>
      <c r="FR80" s="94"/>
      <c r="FS80" s="94"/>
      <c r="FT80" s="94"/>
      <c r="FU80" s="94"/>
      <c r="FV80" s="94"/>
      <c r="FW80" s="94"/>
      <c r="FX80" s="94"/>
      <c r="FY80" s="94"/>
      <c r="FZ80" s="94"/>
      <c r="GA80" s="94"/>
      <c r="GB80" s="94"/>
      <c r="GC80" s="94"/>
      <c r="GD80" s="94"/>
      <c r="GE80" s="94"/>
      <c r="GF80" s="94"/>
      <c r="GG80" s="94"/>
      <c r="GH80" s="94"/>
      <c r="GI80" s="94"/>
      <c r="GJ80" s="94"/>
      <c r="GK80" s="94"/>
      <c r="GL80" s="94"/>
      <c r="GM80" s="94"/>
      <c r="GN80" s="94"/>
      <c r="GO80" s="94"/>
      <c r="GP80" s="94"/>
      <c r="GQ80" s="94"/>
      <c r="GR80" s="94"/>
      <c r="GS80" s="94"/>
      <c r="GT80" s="94"/>
      <c r="GU80" s="94"/>
      <c r="GV80" s="94"/>
      <c r="GW80" s="94"/>
      <c r="GX80" s="94"/>
      <c r="GY80" s="94"/>
      <c r="GZ80" s="94"/>
      <c r="HA80" s="94"/>
      <c r="HB80" s="94"/>
      <c r="HC80" s="94"/>
      <c r="HD80" s="94"/>
      <c r="HE80" s="94"/>
      <c r="HF80" s="94"/>
      <c r="HG80" s="94"/>
      <c r="HH80" s="94"/>
      <c r="HI80" s="94"/>
      <c r="HJ80" s="94"/>
      <c r="HK80" s="94"/>
      <c r="HL80" s="94"/>
      <c r="HM80" s="94"/>
      <c r="HN80" s="94"/>
      <c r="HO80" s="94"/>
      <c r="HP80" s="94"/>
      <c r="HQ80" s="94"/>
      <c r="HR80" s="94"/>
      <c r="HS80" s="94"/>
      <c r="HT80" s="94"/>
      <c r="HU80" s="94"/>
      <c r="HV80" s="94"/>
      <c r="HW80" s="94"/>
      <c r="HX80" s="94"/>
      <c r="HY80" s="94"/>
      <c r="HZ80" s="94"/>
      <c r="IA80" s="94"/>
      <c r="IB80" s="94"/>
      <c r="IC80" s="94"/>
      <c r="ID80" s="94"/>
      <c r="IE80" s="94"/>
      <c r="IF80" s="94"/>
      <c r="IG80" s="94"/>
      <c r="IH80" s="94"/>
      <c r="II80" s="94"/>
      <c r="IJ80" s="94"/>
      <c r="IK80" s="94"/>
      <c r="IL80" s="94"/>
      <c r="IM80" s="94"/>
      <c r="IN80" s="94"/>
      <c r="IO80" s="94"/>
      <c r="IP80" s="94"/>
      <c r="IQ80" s="94"/>
      <c r="IR80" s="94"/>
    </row>
    <row r="81" spans="1:252" ht="14.5" thickBot="1" x14ac:dyDescent="0.35">
      <c r="A81" s="60">
        <v>2017</v>
      </c>
      <c r="B81" s="61"/>
      <c r="C81" s="65">
        <f t="shared" si="2"/>
        <v>2743.627</v>
      </c>
      <c r="D81" s="61"/>
      <c r="E81" s="72">
        <f t="shared" si="1"/>
        <v>7.9326016255125031E-2</v>
      </c>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c r="DG81" s="94"/>
      <c r="DH81" s="94"/>
      <c r="DI81" s="94"/>
      <c r="DJ81" s="94"/>
      <c r="DK81" s="94"/>
      <c r="DL81" s="94"/>
      <c r="DM81" s="94"/>
      <c r="DN81" s="94"/>
      <c r="DO81" s="94"/>
      <c r="DP81" s="94"/>
      <c r="DQ81" s="94"/>
      <c r="DR81" s="94"/>
      <c r="DS81" s="94"/>
      <c r="DT81" s="94"/>
      <c r="DU81" s="94"/>
      <c r="DV81" s="94"/>
      <c r="DW81" s="94"/>
      <c r="DX81" s="94"/>
      <c r="DY81" s="94"/>
      <c r="DZ81" s="94"/>
      <c r="EA81" s="94"/>
      <c r="EB81" s="94"/>
      <c r="EC81" s="94"/>
      <c r="ED81" s="94"/>
      <c r="EE81" s="94"/>
      <c r="EF81" s="94"/>
      <c r="EG81" s="94"/>
      <c r="EH81" s="94"/>
      <c r="EI81" s="94"/>
      <c r="EJ81" s="94"/>
      <c r="EK81" s="94"/>
      <c r="EL81" s="94"/>
      <c r="EM81" s="94"/>
      <c r="EN81" s="94"/>
      <c r="EO81" s="94"/>
      <c r="EP81" s="94"/>
      <c r="EQ81" s="94"/>
      <c r="ER81" s="94"/>
      <c r="ES81" s="94"/>
      <c r="ET81" s="94"/>
      <c r="EU81" s="94"/>
      <c r="EV81" s="94"/>
      <c r="EW81" s="94"/>
      <c r="EX81" s="94"/>
      <c r="EY81" s="94"/>
      <c r="EZ81" s="94"/>
      <c r="FA81" s="94"/>
      <c r="FB81" s="94"/>
      <c r="FC81" s="94"/>
      <c r="FD81" s="94"/>
      <c r="FE81" s="94"/>
      <c r="FF81" s="94"/>
      <c r="FG81" s="94"/>
      <c r="FH81" s="94"/>
      <c r="FI81" s="94"/>
      <c r="FJ81" s="94"/>
      <c r="FK81" s="94"/>
      <c r="FL81" s="94"/>
      <c r="FM81" s="94"/>
      <c r="FN81" s="94"/>
      <c r="FO81" s="94"/>
      <c r="FP81" s="94"/>
      <c r="FQ81" s="94"/>
      <c r="FR81" s="94"/>
      <c r="FS81" s="94"/>
      <c r="FT81" s="94"/>
      <c r="FU81" s="94"/>
      <c r="FV81" s="94"/>
      <c r="FW81" s="94"/>
      <c r="FX81" s="94"/>
      <c r="FY81" s="94"/>
      <c r="FZ81" s="94"/>
      <c r="GA81" s="94"/>
      <c r="GB81" s="94"/>
      <c r="GC81" s="94"/>
      <c r="GD81" s="94"/>
      <c r="GE81" s="94"/>
      <c r="GF81" s="94"/>
      <c r="GG81" s="94"/>
      <c r="GH81" s="94"/>
      <c r="GI81" s="94"/>
      <c r="GJ81" s="94"/>
      <c r="GK81" s="94"/>
      <c r="GL81" s="94"/>
      <c r="GM81" s="94"/>
      <c r="GN81" s="94"/>
      <c r="GO81" s="94"/>
      <c r="GP81" s="94"/>
      <c r="GQ81" s="94"/>
      <c r="GR81" s="94"/>
      <c r="GS81" s="94"/>
      <c r="GT81" s="94"/>
      <c r="GU81" s="94"/>
      <c r="GV81" s="94"/>
      <c r="GW81" s="94"/>
      <c r="GX81" s="94"/>
      <c r="GY81" s="94"/>
      <c r="GZ81" s="94"/>
      <c r="HA81" s="94"/>
      <c r="HB81" s="94"/>
      <c r="HC81" s="94"/>
      <c r="HD81" s="94"/>
      <c r="HE81" s="94"/>
      <c r="HF81" s="94"/>
      <c r="HG81" s="94"/>
      <c r="HH81" s="94"/>
      <c r="HI81" s="94"/>
      <c r="HJ81" s="94"/>
      <c r="HK81" s="94"/>
      <c r="HL81" s="94"/>
      <c r="HM81" s="94"/>
      <c r="HN81" s="94"/>
      <c r="HO81" s="94"/>
      <c r="HP81" s="94"/>
      <c r="HQ81" s="94"/>
      <c r="HR81" s="94"/>
      <c r="HS81" s="94"/>
      <c r="HT81" s="94"/>
      <c r="HU81" s="94"/>
      <c r="HV81" s="94"/>
      <c r="HW81" s="94"/>
      <c r="HX81" s="94"/>
      <c r="HY81" s="94"/>
      <c r="HZ81" s="94"/>
      <c r="IA81" s="94"/>
      <c r="IB81" s="94"/>
      <c r="IC81" s="94"/>
      <c r="ID81" s="94"/>
      <c r="IE81" s="94"/>
      <c r="IF81" s="94"/>
      <c r="IG81" s="94"/>
      <c r="IH81" s="94"/>
      <c r="II81" s="94"/>
      <c r="IJ81" s="94"/>
      <c r="IK81" s="94"/>
      <c r="IL81" s="94"/>
      <c r="IM81" s="94"/>
      <c r="IN81" s="94"/>
      <c r="IO81" s="94"/>
      <c r="IP81" s="94"/>
      <c r="IQ81" s="94"/>
      <c r="IR81" s="94"/>
    </row>
    <row r="82" spans="1:252" s="84" customFormat="1" ht="14.5" thickBot="1" x14ac:dyDescent="0.35">
      <c r="A82" s="60">
        <v>2018</v>
      </c>
      <c r="B82" s="61"/>
      <c r="C82" s="65">
        <f t="shared" si="2"/>
        <v>2795.848</v>
      </c>
      <c r="D82" s="61"/>
      <c r="E82" s="72">
        <f t="shared" si="1"/>
        <v>5.9166306608942953E-2</v>
      </c>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c r="FY82" s="94"/>
      <c r="FZ82" s="94"/>
      <c r="GA82" s="94"/>
      <c r="GB82" s="94"/>
      <c r="GC82" s="94"/>
      <c r="GD82" s="94"/>
      <c r="GE82" s="94"/>
      <c r="GF82" s="94"/>
      <c r="GG82" s="94"/>
      <c r="GH82" s="94"/>
      <c r="GI82" s="94"/>
      <c r="GJ82" s="94"/>
      <c r="GK82" s="94"/>
      <c r="GL82" s="94"/>
      <c r="GM82" s="94"/>
      <c r="GN82" s="94"/>
      <c r="GO82" s="94"/>
      <c r="GP82" s="94"/>
      <c r="GQ82" s="94"/>
      <c r="GR82" s="94"/>
      <c r="GS82" s="94"/>
      <c r="GT82" s="94"/>
      <c r="GU82" s="94"/>
      <c r="GV82" s="94"/>
      <c r="GW82" s="94"/>
      <c r="GX82" s="94"/>
      <c r="GY82" s="94"/>
      <c r="GZ82" s="94"/>
      <c r="HA82" s="94"/>
      <c r="HB82" s="94"/>
      <c r="HC82" s="94"/>
      <c r="HD82" s="94"/>
      <c r="HE82" s="94"/>
      <c r="HF82" s="94"/>
      <c r="HG82" s="94"/>
      <c r="HH82" s="94"/>
      <c r="HI82" s="94"/>
      <c r="HJ82" s="94"/>
      <c r="HK82" s="94"/>
      <c r="HL82" s="94"/>
      <c r="HM82" s="94"/>
      <c r="HN82" s="94"/>
      <c r="HO82" s="94"/>
      <c r="HP82" s="94"/>
      <c r="HQ82" s="94"/>
      <c r="HR82" s="94"/>
      <c r="HS82" s="94"/>
      <c r="HT82" s="94"/>
      <c r="HU82" s="94"/>
      <c r="HV82" s="94"/>
      <c r="HW82" s="94"/>
      <c r="HX82" s="94"/>
      <c r="HY82" s="94"/>
      <c r="HZ82" s="94"/>
      <c r="IA82" s="94"/>
      <c r="IB82" s="94"/>
      <c r="IC82" s="94"/>
      <c r="ID82" s="94"/>
      <c r="IE82" s="94"/>
      <c r="IF82" s="94"/>
      <c r="IG82" s="94"/>
      <c r="IH82" s="94"/>
      <c r="II82" s="94"/>
      <c r="IJ82" s="94"/>
      <c r="IK82" s="94"/>
      <c r="IL82" s="94"/>
      <c r="IM82" s="94"/>
      <c r="IN82" s="94"/>
      <c r="IO82" s="94"/>
      <c r="IP82" s="94"/>
      <c r="IQ82" s="94"/>
      <c r="IR82" s="94"/>
    </row>
    <row r="83" spans="1:252" s="93" customFormat="1" x14ac:dyDescent="0.3">
      <c r="A83" s="60">
        <v>2019</v>
      </c>
      <c r="B83" s="61"/>
      <c r="C83" s="65">
        <f t="shared" si="2"/>
        <v>2836.5909999999999</v>
      </c>
      <c r="D83" s="61"/>
      <c r="E83" s="72">
        <f t="shared" si="1"/>
        <v>4.3953111322710958E-2</v>
      </c>
      <c r="F83" s="94"/>
      <c r="G83" s="94" t="s">
        <v>140</v>
      </c>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c r="CZ83" s="94"/>
      <c r="DA83" s="94"/>
      <c r="DB83" s="94"/>
      <c r="DC83" s="94"/>
      <c r="DD83" s="94"/>
      <c r="DE83" s="94"/>
      <c r="DF83" s="94"/>
      <c r="DG83" s="94"/>
      <c r="DH83" s="94"/>
      <c r="DI83" s="94"/>
      <c r="DJ83" s="94"/>
      <c r="DK83" s="94"/>
      <c r="DL83" s="94"/>
      <c r="DM83" s="94"/>
      <c r="DN83" s="94"/>
      <c r="DO83" s="94"/>
      <c r="DP83" s="94"/>
      <c r="DQ83" s="94"/>
      <c r="DR83" s="94"/>
      <c r="DS83" s="94"/>
      <c r="DT83" s="94"/>
      <c r="DU83" s="94"/>
      <c r="DV83" s="94"/>
      <c r="DW83" s="94"/>
      <c r="DX83" s="94"/>
      <c r="DY83" s="94"/>
      <c r="DZ83" s="94"/>
      <c r="EA83" s="94"/>
      <c r="EB83" s="94"/>
      <c r="EC83" s="94"/>
      <c r="ED83" s="94"/>
      <c r="EE83" s="94"/>
      <c r="EF83" s="94"/>
      <c r="EG83" s="94"/>
      <c r="EH83" s="94"/>
      <c r="EI83" s="94"/>
      <c r="EJ83" s="94"/>
      <c r="EK83" s="94"/>
      <c r="EL83" s="94"/>
      <c r="EM83" s="94"/>
      <c r="EN83" s="94"/>
      <c r="EO83" s="94"/>
      <c r="EP83" s="94"/>
      <c r="EQ83" s="94"/>
      <c r="ER83" s="94"/>
      <c r="ES83" s="94"/>
      <c r="ET83" s="94"/>
      <c r="EU83" s="94"/>
      <c r="EV83" s="94"/>
      <c r="EW83" s="94"/>
      <c r="EX83" s="94"/>
      <c r="EY83" s="94"/>
      <c r="EZ83" s="94"/>
      <c r="FA83" s="94"/>
      <c r="FB83" s="94"/>
      <c r="FC83" s="94"/>
      <c r="FD83" s="94"/>
      <c r="FE83" s="94"/>
      <c r="FF83" s="94"/>
      <c r="FG83" s="94"/>
      <c r="FH83" s="94"/>
      <c r="FI83" s="94"/>
      <c r="FJ83" s="94"/>
      <c r="FK83" s="94"/>
      <c r="FL83" s="94"/>
      <c r="FM83" s="94"/>
      <c r="FN83" s="94"/>
      <c r="FO83" s="94"/>
      <c r="FP83" s="94"/>
      <c r="FQ83" s="94"/>
      <c r="FR83" s="94"/>
      <c r="FS83" s="94"/>
      <c r="FT83" s="94"/>
      <c r="FU83" s="94"/>
      <c r="FV83" s="94"/>
      <c r="FW83" s="94"/>
      <c r="FX83" s="94"/>
      <c r="FY83" s="94"/>
      <c r="FZ83" s="94"/>
      <c r="GA83" s="94"/>
      <c r="GB83" s="94"/>
      <c r="GC83" s="94"/>
      <c r="GD83" s="94"/>
      <c r="GE83" s="94"/>
      <c r="GF83" s="94"/>
      <c r="GG83" s="94"/>
      <c r="GH83" s="94"/>
      <c r="GI83" s="94"/>
      <c r="GJ83" s="94"/>
      <c r="GK83" s="94"/>
      <c r="GL83" s="94"/>
      <c r="GM83" s="94"/>
      <c r="GN83" s="94"/>
      <c r="GO83" s="94"/>
      <c r="GP83" s="94"/>
      <c r="GQ83" s="94"/>
      <c r="GR83" s="94"/>
      <c r="GS83" s="94"/>
      <c r="GT83" s="94"/>
      <c r="GU83" s="94"/>
      <c r="GV83" s="94"/>
      <c r="GW83" s="94"/>
      <c r="GX83" s="94"/>
      <c r="GY83" s="94"/>
      <c r="GZ83" s="94"/>
      <c r="HA83" s="94"/>
      <c r="HB83" s="94"/>
      <c r="HC83" s="94"/>
      <c r="HD83" s="94"/>
      <c r="HE83" s="94"/>
      <c r="HF83" s="94"/>
      <c r="HG83" s="94"/>
      <c r="HH83" s="94"/>
      <c r="HI83" s="94"/>
      <c r="HJ83" s="94"/>
      <c r="HK83" s="94"/>
      <c r="HL83" s="94"/>
      <c r="HM83" s="94"/>
      <c r="HN83" s="94"/>
      <c r="HO83" s="94"/>
      <c r="HP83" s="94"/>
      <c r="HQ83" s="94"/>
      <c r="HR83" s="94"/>
      <c r="HS83" s="94"/>
      <c r="HT83" s="94"/>
      <c r="HU83" s="94"/>
      <c r="HV83" s="94"/>
      <c r="HW83" s="94"/>
      <c r="HX83" s="94"/>
      <c r="HY83" s="94"/>
      <c r="HZ83" s="94"/>
      <c r="IA83" s="94"/>
      <c r="IB83" s="94"/>
      <c r="IC83" s="94"/>
      <c r="ID83" s="94"/>
      <c r="IE83" s="94"/>
      <c r="IF83" s="94"/>
      <c r="IG83" s="94"/>
      <c r="IH83" s="94"/>
      <c r="II83" s="94"/>
      <c r="IJ83" s="94"/>
      <c r="IK83" s="94"/>
      <c r="IL83" s="94"/>
      <c r="IM83" s="94"/>
      <c r="IN83" s="94"/>
      <c r="IO83" s="94"/>
      <c r="IP83" s="94"/>
      <c r="IQ83" s="94"/>
      <c r="IR83" s="94"/>
    </row>
    <row r="84" spans="1:252" s="94" customFormat="1" ht="14.5" thickBot="1" x14ac:dyDescent="0.35">
      <c r="A84" s="60">
        <v>2020</v>
      </c>
      <c r="B84" s="61"/>
      <c r="C84" s="65">
        <f t="shared" si="2"/>
        <v>2869.7640000000001</v>
      </c>
      <c r="D84" s="61"/>
      <c r="E84" s="72">
        <f t="shared" si="1"/>
        <v>3.188554877683325E-2</v>
      </c>
    </row>
    <row r="85" spans="1:252" ht="14.5" thickBot="1" x14ac:dyDescent="0.35">
      <c r="A85" s="60">
        <v>2021</v>
      </c>
      <c r="B85" s="61"/>
      <c r="C85" s="65">
        <f t="shared" si="2"/>
        <v>2961.268</v>
      </c>
      <c r="D85" s="61"/>
      <c r="E85" s="61"/>
    </row>
    <row r="86" spans="1:252" x14ac:dyDescent="0.3">
      <c r="A86" s="94"/>
      <c r="B86" s="94"/>
      <c r="C86" s="94" t="s">
        <v>140</v>
      </c>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c r="FT86" s="94"/>
      <c r="FU86" s="94"/>
      <c r="FV86" s="94"/>
      <c r="FW86" s="94"/>
      <c r="FX86" s="94"/>
      <c r="FY86" s="94"/>
      <c r="FZ86" s="94"/>
      <c r="GA86" s="94"/>
      <c r="GB86" s="94"/>
      <c r="GC86" s="94"/>
      <c r="GD86" s="94"/>
      <c r="GE86" s="94"/>
      <c r="GF86" s="94"/>
      <c r="GG86" s="94"/>
      <c r="GH86" s="94"/>
      <c r="GI86" s="94"/>
      <c r="GJ86" s="94"/>
      <c r="GK86" s="94"/>
      <c r="GL86" s="94"/>
      <c r="GM86" s="94"/>
      <c r="GN86" s="94"/>
      <c r="GO86" s="94"/>
      <c r="GP86" s="94"/>
      <c r="GQ86" s="94"/>
      <c r="GR86" s="94"/>
      <c r="GS86" s="94"/>
      <c r="GT86" s="94"/>
      <c r="GU86" s="94"/>
      <c r="GV86" s="94"/>
      <c r="GW86" s="94"/>
      <c r="GX86" s="94"/>
      <c r="GY86" s="94"/>
      <c r="GZ86" s="94"/>
      <c r="HA86" s="94"/>
      <c r="HB86" s="94"/>
      <c r="HC86" s="94"/>
      <c r="HD86" s="94"/>
      <c r="HE86" s="94"/>
      <c r="HF86" s="94"/>
      <c r="HG86" s="94"/>
      <c r="HH86" s="94"/>
      <c r="HI86" s="94"/>
      <c r="HJ86" s="94"/>
      <c r="HK86" s="94"/>
      <c r="HL86" s="94"/>
      <c r="HM86" s="94"/>
      <c r="HN86" s="94"/>
      <c r="HO86" s="94"/>
      <c r="HP86" s="94"/>
      <c r="HQ86" s="94"/>
      <c r="HR86" s="94"/>
      <c r="HS86" s="94"/>
      <c r="HT86" s="94"/>
      <c r="HU86" s="94"/>
      <c r="HV86" s="94"/>
      <c r="HW86" s="94"/>
      <c r="HX86" s="94"/>
      <c r="HY86" s="94"/>
      <c r="HZ86" s="94"/>
      <c r="IA86" s="94"/>
      <c r="IB86" s="94"/>
      <c r="IC86" s="94"/>
      <c r="ID86" s="94"/>
      <c r="IE86" s="94"/>
      <c r="IF86" s="94"/>
      <c r="IG86" s="94"/>
      <c r="IH86" s="94"/>
      <c r="II86" s="94"/>
      <c r="IJ86" s="94"/>
      <c r="IK86" s="94"/>
      <c r="IL86" s="94"/>
      <c r="IM86" s="94"/>
      <c r="IN86" s="94"/>
      <c r="IO86" s="94"/>
      <c r="IP86" s="94"/>
      <c r="IQ86" s="94"/>
      <c r="IR86" s="94"/>
    </row>
  </sheetData>
  <sheetProtection algorithmName="SHA-512" hashValue="srJpd8edB1IYi+V/axqyZ3L7+9EsI4KICR1dm+b9Xqt5CuBHHBGM5ija1cHqzEq1YPpWhe91OTFdniYdPv7Tzw==" saltValue="Jupll0j8CKv1smBj/C7MKw==" spinCount="100000" sheet="1" objects="1" scenarios="1"/>
  <mergeCells count="9">
    <mergeCell ref="A1:F1"/>
    <mergeCell ref="A2:F2"/>
    <mergeCell ref="A3:F3"/>
    <mergeCell ref="B4:F4"/>
    <mergeCell ref="B9:F9"/>
    <mergeCell ref="A5:F5"/>
    <mergeCell ref="B6:F6"/>
    <mergeCell ref="B7:F7"/>
    <mergeCell ref="B8:F8"/>
  </mergeCells>
  <phoneticPr fontId="20" type="noConversion"/>
  <pageMargins left="0.75" right="0.75" top="1" bottom="1" header="0.5" footer="0.5"/>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autoPageBreaks="0"/>
  </sheetPr>
  <dimension ref="B1:I33"/>
  <sheetViews>
    <sheetView showGridLines="0" zoomScale="115" zoomScaleNormal="115" workbookViewId="0">
      <selection activeCell="I7" sqref="I7"/>
    </sheetView>
  </sheetViews>
  <sheetFormatPr defaultColWidth="9.1796875" defaultRowHeight="13" x14ac:dyDescent="0.3"/>
  <cols>
    <col min="1" max="1" width="9.1796875" style="2"/>
    <col min="2" max="2" width="4.7265625" style="2" customWidth="1"/>
    <col min="3" max="3" width="4.54296875" style="2" customWidth="1"/>
    <col min="4" max="4" width="9.1796875" style="2"/>
    <col min="5" max="5" width="17.54296875" style="2" customWidth="1"/>
    <col min="6" max="7" width="9.1796875" style="2"/>
    <col min="8" max="8" width="13.26953125" style="2" customWidth="1"/>
    <col min="9" max="9" width="17.81640625" style="2" customWidth="1"/>
    <col min="10" max="16384" width="9.1796875" style="2"/>
  </cols>
  <sheetData>
    <row r="1" spans="2:9" x14ac:dyDescent="0.3">
      <c r="B1" s="7"/>
      <c r="C1" s="7"/>
      <c r="D1" s="113" t="s">
        <v>8</v>
      </c>
      <c r="E1" s="114"/>
      <c r="F1" s="114"/>
      <c r="G1" s="114"/>
      <c r="H1" s="114"/>
      <c r="I1" s="112"/>
    </row>
    <row r="2" spans="2:9" x14ac:dyDescent="0.3">
      <c r="B2" s="7"/>
      <c r="C2" s="113" t="s">
        <v>9</v>
      </c>
      <c r="D2" s="114"/>
      <c r="E2" s="114"/>
      <c r="F2" s="114"/>
      <c r="G2" s="114"/>
      <c r="H2" s="114"/>
      <c r="I2" s="112"/>
    </row>
    <row r="3" spans="2:9" x14ac:dyDescent="0.3">
      <c r="B3" s="7"/>
      <c r="C3" s="7"/>
      <c r="D3" s="7"/>
      <c r="E3" s="6" t="s">
        <v>10</v>
      </c>
      <c r="F3" s="115"/>
      <c r="G3" s="116"/>
      <c r="H3" s="116"/>
      <c r="I3" s="7"/>
    </row>
    <row r="4" spans="2:9" x14ac:dyDescent="0.3">
      <c r="B4" s="7"/>
      <c r="C4" s="7"/>
      <c r="D4" s="7"/>
      <c r="E4" s="7"/>
      <c r="F4" s="7"/>
      <c r="G4" s="7"/>
      <c r="H4" s="7"/>
      <c r="I4" s="7"/>
    </row>
    <row r="5" spans="2:9" x14ac:dyDescent="0.3">
      <c r="B5" s="8" t="s">
        <v>11</v>
      </c>
      <c r="C5" s="111" t="s">
        <v>12</v>
      </c>
      <c r="D5" s="112"/>
      <c r="E5" s="112"/>
      <c r="F5" s="112"/>
      <c r="G5" s="112"/>
      <c r="H5" s="7"/>
      <c r="I5" s="7"/>
    </row>
    <row r="6" spans="2:9" x14ac:dyDescent="0.3">
      <c r="B6" s="7"/>
      <c r="C6" s="111" t="s">
        <v>13</v>
      </c>
      <c r="D6" s="112"/>
      <c r="E6" s="112"/>
      <c r="F6" s="112"/>
      <c r="G6" s="112"/>
      <c r="H6" s="112"/>
      <c r="I6" s="7"/>
    </row>
    <row r="7" spans="2:9" ht="13.5" thickBot="1" x14ac:dyDescent="0.35">
      <c r="B7" s="7"/>
      <c r="C7" s="7" t="s">
        <v>14</v>
      </c>
      <c r="D7" s="112" t="s">
        <v>15</v>
      </c>
      <c r="E7" s="112"/>
      <c r="F7" s="7"/>
      <c r="G7" s="7"/>
      <c r="H7" s="7"/>
      <c r="I7" s="92">
        <f>SUM('Worksheet A'!I61)</f>
        <v>0</v>
      </c>
    </row>
    <row r="8" spans="2:9" x14ac:dyDescent="0.3">
      <c r="B8" s="7"/>
      <c r="C8" s="7"/>
      <c r="D8" s="7"/>
      <c r="E8" s="7"/>
      <c r="F8" s="7"/>
      <c r="G8" s="7"/>
      <c r="H8" s="7"/>
      <c r="I8" s="7"/>
    </row>
    <row r="9" spans="2:9" x14ac:dyDescent="0.3">
      <c r="B9" s="7"/>
      <c r="C9" s="8" t="s">
        <v>16</v>
      </c>
      <c r="D9" s="7"/>
      <c r="E9" s="7"/>
      <c r="F9" s="7"/>
      <c r="G9" s="7"/>
      <c r="H9" s="7"/>
      <c r="I9" s="7"/>
    </row>
    <row r="10" spans="2:9" ht="13.5" thickBot="1" x14ac:dyDescent="0.35">
      <c r="B10" s="7"/>
      <c r="C10" s="7" t="s">
        <v>17</v>
      </c>
      <c r="D10" s="7" t="s">
        <v>18</v>
      </c>
      <c r="E10" s="7"/>
      <c r="F10" s="7"/>
      <c r="G10" s="7"/>
      <c r="H10" s="7"/>
      <c r="I10" s="92">
        <f>SUM('Worksheet B'!K104)</f>
        <v>0</v>
      </c>
    </row>
    <row r="11" spans="2:9" x14ac:dyDescent="0.3">
      <c r="B11" s="7"/>
      <c r="C11" s="7"/>
      <c r="D11" s="7"/>
      <c r="E11" s="7"/>
      <c r="F11" s="7"/>
      <c r="G11" s="7"/>
      <c r="H11" s="7"/>
      <c r="I11" s="7"/>
    </row>
    <row r="12" spans="2:9" x14ac:dyDescent="0.3">
      <c r="B12" s="7"/>
      <c r="C12" s="8" t="s">
        <v>19</v>
      </c>
      <c r="D12" s="7"/>
      <c r="E12" s="7"/>
      <c r="F12" s="7"/>
      <c r="G12" s="7"/>
      <c r="H12" s="7"/>
      <c r="I12" s="7"/>
    </row>
    <row r="13" spans="2:9" ht="13.5" thickBot="1" x14ac:dyDescent="0.35">
      <c r="B13" s="7"/>
      <c r="C13" s="7" t="s">
        <v>20</v>
      </c>
      <c r="D13" s="7" t="s">
        <v>21</v>
      </c>
      <c r="E13" s="7"/>
      <c r="F13" s="7"/>
      <c r="G13" s="7"/>
      <c r="H13" s="7"/>
      <c r="I13" s="92">
        <f>SUM('Worksheet C'!I38)</f>
        <v>0</v>
      </c>
    </row>
    <row r="14" spans="2:9" x14ac:dyDescent="0.3">
      <c r="B14" s="7"/>
      <c r="C14" s="7"/>
      <c r="D14" s="7"/>
      <c r="E14" s="7"/>
      <c r="F14" s="7"/>
      <c r="G14" s="7"/>
      <c r="H14" s="7"/>
      <c r="I14" s="9"/>
    </row>
    <row r="15" spans="2:9" ht="13.5" thickBot="1" x14ac:dyDescent="0.35">
      <c r="B15" s="7"/>
      <c r="C15" s="7" t="s">
        <v>22</v>
      </c>
      <c r="D15" s="7" t="s">
        <v>23</v>
      </c>
      <c r="E15" s="7"/>
      <c r="F15" s="7"/>
      <c r="G15" s="7"/>
      <c r="H15" s="7"/>
      <c r="I15" s="35">
        <f>SUM(I7+I10+I13)</f>
        <v>0</v>
      </c>
    </row>
    <row r="16" spans="2:9" ht="13.5" thickTop="1" x14ac:dyDescent="0.3">
      <c r="B16" s="7"/>
      <c r="C16" s="7"/>
      <c r="D16" s="7"/>
      <c r="E16" s="7"/>
      <c r="F16" s="7"/>
      <c r="G16" s="7"/>
      <c r="H16" s="7"/>
      <c r="I16" s="7"/>
    </row>
    <row r="17" spans="2:9" x14ac:dyDescent="0.3">
      <c r="B17" s="7"/>
      <c r="C17" s="8" t="s">
        <v>24</v>
      </c>
      <c r="D17" s="7"/>
      <c r="E17" s="7"/>
      <c r="F17" s="7"/>
      <c r="G17" s="7"/>
      <c r="H17" s="7"/>
      <c r="I17" s="7"/>
    </row>
    <row r="18" spans="2:9" ht="13.5" thickBot="1" x14ac:dyDescent="0.35">
      <c r="B18" s="7"/>
      <c r="C18" s="7" t="s">
        <v>25</v>
      </c>
      <c r="D18" s="7" t="s">
        <v>26</v>
      </c>
      <c r="E18" s="7"/>
      <c r="F18" s="7"/>
      <c r="G18" s="7"/>
      <c r="H18" s="7"/>
      <c r="I18" s="92">
        <f>SUM('Worksheet D'!L121)</f>
        <v>0</v>
      </c>
    </row>
    <row r="19" spans="2:9" x14ac:dyDescent="0.3">
      <c r="B19" s="7"/>
      <c r="C19" s="7"/>
      <c r="D19" s="7"/>
      <c r="E19" s="7"/>
      <c r="F19" s="7"/>
      <c r="G19" s="7"/>
      <c r="H19" s="7"/>
      <c r="I19" s="9"/>
    </row>
    <row r="20" spans="2:9" ht="13.5" thickBot="1" x14ac:dyDescent="0.35">
      <c r="B20" s="7"/>
      <c r="C20" s="7" t="s">
        <v>27</v>
      </c>
      <c r="D20" s="7" t="s">
        <v>28</v>
      </c>
      <c r="E20" s="7"/>
      <c r="F20" s="7"/>
      <c r="G20" s="7"/>
      <c r="H20" s="7"/>
      <c r="I20" s="35">
        <f>SUM(I15-I18)</f>
        <v>0</v>
      </c>
    </row>
    <row r="21" spans="2:9" ht="13.5" thickTop="1" x14ac:dyDescent="0.3">
      <c r="B21" s="7"/>
      <c r="C21" s="7"/>
      <c r="D21" s="7"/>
      <c r="E21" s="7"/>
      <c r="F21" s="7"/>
      <c r="G21" s="7"/>
      <c r="H21" s="7"/>
      <c r="I21" s="7"/>
    </row>
    <row r="22" spans="2:9" x14ac:dyDescent="0.3">
      <c r="B22" s="7"/>
      <c r="C22" s="8" t="s">
        <v>29</v>
      </c>
      <c r="D22" s="7"/>
      <c r="E22" s="7"/>
      <c r="F22" s="7"/>
      <c r="G22" s="7"/>
      <c r="H22" s="7"/>
      <c r="I22" s="7"/>
    </row>
    <row r="23" spans="2:9" ht="13.5" thickBot="1" x14ac:dyDescent="0.35">
      <c r="B23" s="7"/>
      <c r="C23" s="7" t="s">
        <v>30</v>
      </c>
      <c r="D23" s="7" t="s">
        <v>31</v>
      </c>
      <c r="E23" s="7"/>
      <c r="F23" s="7"/>
      <c r="G23" s="7"/>
      <c r="H23" s="7"/>
      <c r="I23" s="10"/>
    </row>
    <row r="24" spans="2:9" x14ac:dyDescent="0.3">
      <c r="B24" s="7"/>
      <c r="C24" s="7"/>
      <c r="D24" s="7"/>
      <c r="E24" s="7"/>
      <c r="F24" s="7"/>
      <c r="G24" s="7"/>
      <c r="H24" s="7"/>
      <c r="I24" s="7"/>
    </row>
    <row r="25" spans="2:9" x14ac:dyDescent="0.3">
      <c r="B25" s="7"/>
      <c r="C25" s="8" t="s">
        <v>32</v>
      </c>
      <c r="D25" s="7"/>
      <c r="E25" s="7"/>
      <c r="F25" s="7"/>
      <c r="G25" s="7"/>
      <c r="H25" s="7"/>
      <c r="I25" s="9"/>
    </row>
    <row r="26" spans="2:9" ht="13.5" thickBot="1" x14ac:dyDescent="0.35">
      <c r="B26" s="7"/>
      <c r="C26" s="7" t="s">
        <v>33</v>
      </c>
      <c r="D26" s="7" t="s">
        <v>34</v>
      </c>
      <c r="E26" s="7"/>
      <c r="F26" s="7"/>
      <c r="G26" s="7"/>
      <c r="H26" s="7"/>
      <c r="I26" s="35">
        <f>SUM(I20*I23)</f>
        <v>0</v>
      </c>
    </row>
    <row r="27" spans="2:9" ht="13.5" thickTop="1" x14ac:dyDescent="0.3">
      <c r="B27" s="7"/>
      <c r="C27" s="7"/>
      <c r="D27" s="7"/>
      <c r="E27" s="7"/>
      <c r="F27" s="7"/>
      <c r="G27" s="7"/>
      <c r="H27" s="7"/>
      <c r="I27" s="7"/>
    </row>
    <row r="28" spans="2:9" x14ac:dyDescent="0.3">
      <c r="B28" s="8" t="s">
        <v>35</v>
      </c>
      <c r="C28" s="8" t="s">
        <v>36</v>
      </c>
      <c r="D28" s="7"/>
      <c r="E28" s="7"/>
      <c r="F28" s="7"/>
      <c r="G28" s="7"/>
      <c r="H28" s="7"/>
      <c r="I28" s="7"/>
    </row>
    <row r="29" spans="2:9" ht="13.5" thickBot="1" x14ac:dyDescent="0.35">
      <c r="B29" s="7"/>
      <c r="C29" s="7" t="s">
        <v>37</v>
      </c>
      <c r="D29" s="7"/>
      <c r="E29" s="7"/>
      <c r="F29" s="7"/>
      <c r="G29" s="7"/>
      <c r="H29" s="7"/>
      <c r="I29" s="92">
        <f>+'Worksheet E'!F17</f>
        <v>0</v>
      </c>
    </row>
    <row r="30" spans="2:9" x14ac:dyDescent="0.3">
      <c r="B30" s="7"/>
      <c r="C30" s="7"/>
      <c r="D30" s="7"/>
      <c r="E30" s="7"/>
      <c r="F30" s="7"/>
      <c r="G30" s="7"/>
      <c r="H30" s="7"/>
      <c r="I30" s="7"/>
    </row>
    <row r="31" spans="2:9" x14ac:dyDescent="0.3">
      <c r="B31" s="8" t="s">
        <v>38</v>
      </c>
      <c r="C31" s="8" t="s">
        <v>39</v>
      </c>
      <c r="D31" s="7"/>
      <c r="E31" s="7"/>
      <c r="F31" s="7"/>
      <c r="G31" s="7"/>
      <c r="H31" s="7"/>
      <c r="I31" s="9"/>
    </row>
    <row r="32" spans="2:9" ht="24.75" customHeight="1" thickBot="1" x14ac:dyDescent="0.35">
      <c r="B32" s="7"/>
      <c r="C32" s="7" t="s">
        <v>40</v>
      </c>
      <c r="D32" s="7"/>
      <c r="E32" s="7"/>
      <c r="F32" s="7"/>
      <c r="G32" s="7"/>
      <c r="H32" s="7"/>
      <c r="I32" s="11">
        <f>SUM(I29+I26)</f>
        <v>0</v>
      </c>
    </row>
    <row r="33" ht="13.5" thickTop="1" x14ac:dyDescent="0.3"/>
  </sheetData>
  <sheetProtection algorithmName="SHA-512" hashValue="9bLDMMe/CqO0fiOq9FGpNrUmqMyKGqAEu60P6DezaSEWpVXgL8Z532MFLIV6tNWxEWsyzQ3ZET7NoyrRd/mgNg==" saltValue="iRyTTDdNCPobTnI4y9aDiw==" spinCount="100000" sheet="1" objects="1" scenarios="1"/>
  <mergeCells count="6">
    <mergeCell ref="C6:H6"/>
    <mergeCell ref="D7:E7"/>
    <mergeCell ref="C2:I2"/>
    <mergeCell ref="D1:I1"/>
    <mergeCell ref="F3:H3"/>
    <mergeCell ref="C5:G5"/>
  </mergeCells>
  <phoneticPr fontId="20" type="noConversion"/>
  <pageMargins left="1.04"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5"/>
  <sheetViews>
    <sheetView showGridLines="0" showRowColHeaders="0" zoomScaleNormal="100" workbookViewId="0"/>
  </sheetViews>
  <sheetFormatPr defaultRowHeight="12.5" x14ac:dyDescent="0.25"/>
  <sheetData>
    <row r="1" spans="1:2" ht="15.5" x14ac:dyDescent="0.25">
      <c r="A1" s="107"/>
      <c r="B1" s="108"/>
    </row>
    <row r="2" spans="1:2" ht="15.5" x14ac:dyDescent="0.25">
      <c r="A2" s="107"/>
      <c r="B2" s="108"/>
    </row>
    <row r="3" spans="1:2" ht="15.5" x14ac:dyDescent="0.25">
      <c r="A3" s="107"/>
      <c r="B3" s="108"/>
    </row>
    <row r="4" spans="1:2" ht="15.5" x14ac:dyDescent="0.25">
      <c r="A4" s="107"/>
      <c r="B4" s="108"/>
    </row>
    <row r="5" spans="1:2" ht="15.5" x14ac:dyDescent="0.25">
      <c r="A5" s="107"/>
      <c r="B5" s="108"/>
    </row>
    <row r="6" spans="1:2" ht="15.5" x14ac:dyDescent="0.25">
      <c r="A6" s="107"/>
      <c r="B6" s="108"/>
    </row>
    <row r="7" spans="1:2" ht="15.5" x14ac:dyDescent="0.25">
      <c r="A7" s="109"/>
      <c r="B7" s="108"/>
    </row>
    <row r="8" spans="1:2" ht="15.5" x14ac:dyDescent="0.25">
      <c r="A8" s="109"/>
      <c r="B8" s="108"/>
    </row>
    <row r="9" spans="1:2" ht="15.5" x14ac:dyDescent="0.25">
      <c r="A9" s="106"/>
      <c r="B9" s="108"/>
    </row>
    <row r="10" spans="1:2" ht="15.5" x14ac:dyDescent="0.25">
      <c r="A10" s="106"/>
      <c r="B10" s="108"/>
    </row>
    <row r="11" spans="1:2" ht="15.5" x14ac:dyDescent="0.25">
      <c r="A11" s="108"/>
      <c r="B11" s="106"/>
    </row>
    <row r="12" spans="1:2" ht="15.5" x14ac:dyDescent="0.25">
      <c r="A12" s="106"/>
      <c r="B12" s="108"/>
    </row>
    <row r="13" spans="1:2" ht="15.5" x14ac:dyDescent="0.25">
      <c r="A13" s="106"/>
      <c r="B13" s="108"/>
    </row>
    <row r="14" spans="1:2" ht="15.5" x14ac:dyDescent="0.25">
      <c r="A14" s="109"/>
      <c r="B14" s="108"/>
    </row>
    <row r="15" spans="1:2" ht="15.5" x14ac:dyDescent="0.25">
      <c r="A15" s="110"/>
      <c r="B15" s="108"/>
    </row>
  </sheetData>
  <sheetProtection algorithmName="SHA-512" hashValue="drp+s4Jp9xrzPPCE5s81EbCk3yry+ZLtuKR3vleBLJDdubXlE/RZuVITZb3lpnh9qWUIwAvGNbBeRC7fTck5aA==" saltValue="VqOZSgiq+axQ0AMQB/8kVg==" spinCount="100000" sheet="1" objects="1" scenarios="1"/>
  <printOptions horizontalCentered="1" verticalCentered="1"/>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J63"/>
  <sheetViews>
    <sheetView showGridLines="0" tabSelected="1" zoomScaleNormal="100" workbookViewId="0">
      <selection activeCell="P18" sqref="P18"/>
    </sheetView>
  </sheetViews>
  <sheetFormatPr defaultColWidth="9.1796875" defaultRowHeight="15.5" x14ac:dyDescent="0.35"/>
  <cols>
    <col min="1" max="1" width="9.1796875" style="1"/>
    <col min="2" max="2" width="4" style="1" customWidth="1"/>
    <col min="3" max="3" width="4.54296875" style="1" customWidth="1"/>
    <col min="4" max="4" width="13.26953125" style="1" customWidth="1"/>
    <col min="5" max="5" width="9.1796875" style="1"/>
    <col min="6" max="6" width="14.453125" style="1" customWidth="1"/>
    <col min="7" max="7" width="9.1796875" style="1"/>
    <col min="8" max="8" width="18.453125" style="1" customWidth="1"/>
    <col min="9" max="9" width="20.1796875" style="1" bestFit="1" customWidth="1"/>
    <col min="10" max="16384" width="9.1796875" style="1"/>
  </cols>
  <sheetData>
    <row r="1" spans="1:10" x14ac:dyDescent="0.35">
      <c r="A1" s="3"/>
      <c r="B1" s="122" t="s">
        <v>41</v>
      </c>
      <c r="C1" s="122"/>
      <c r="D1" s="122"/>
      <c r="E1" s="122"/>
      <c r="F1" s="122"/>
      <c r="G1" s="122"/>
      <c r="H1" s="122"/>
      <c r="I1" s="122"/>
    </row>
    <row r="2" spans="1:10" x14ac:dyDescent="0.35">
      <c r="A2" s="3"/>
      <c r="B2" s="123" t="s">
        <v>42</v>
      </c>
      <c r="C2" s="123"/>
      <c r="D2" s="123"/>
      <c r="E2" s="123"/>
      <c r="F2" s="123"/>
      <c r="G2" s="123"/>
      <c r="H2" s="123"/>
      <c r="I2" s="123"/>
    </row>
    <row r="3" spans="1:10" x14ac:dyDescent="0.35">
      <c r="A3" s="3"/>
      <c r="B3" s="122" t="s">
        <v>43</v>
      </c>
      <c r="C3" s="122"/>
      <c r="D3" s="122"/>
      <c r="E3" s="122"/>
      <c r="F3" s="122"/>
      <c r="G3" s="122"/>
      <c r="H3" s="122"/>
      <c r="I3" s="122"/>
    </row>
    <row r="4" spans="1:10" x14ac:dyDescent="0.35">
      <c r="A4" s="3"/>
      <c r="B4" s="122" t="s">
        <v>44</v>
      </c>
      <c r="C4" s="122"/>
      <c r="D4" s="122"/>
      <c r="E4" s="122"/>
      <c r="F4" s="122"/>
      <c r="G4" s="122"/>
      <c r="H4" s="122"/>
      <c r="I4" s="122"/>
    </row>
    <row r="5" spans="1:10" x14ac:dyDescent="0.35">
      <c r="A5" s="3"/>
      <c r="B5" s="3"/>
      <c r="C5" s="3"/>
      <c r="D5" s="3"/>
      <c r="E5" s="3"/>
      <c r="F5" s="3"/>
      <c r="G5" s="3"/>
      <c r="H5" s="3"/>
      <c r="I5" s="3"/>
    </row>
    <row r="6" spans="1:10" x14ac:dyDescent="0.35">
      <c r="A6" s="3"/>
      <c r="B6" s="12" t="s">
        <v>45</v>
      </c>
      <c r="C6" s="119" t="s">
        <v>46</v>
      </c>
      <c r="D6" s="119"/>
      <c r="E6" s="112"/>
      <c r="F6" s="3"/>
      <c r="G6" s="3"/>
      <c r="H6" s="3"/>
      <c r="I6" s="3"/>
    </row>
    <row r="7" spans="1:10" ht="16" thickBot="1" x14ac:dyDescent="0.4">
      <c r="A7" s="3"/>
      <c r="B7" s="3"/>
      <c r="C7" s="3" t="s">
        <v>14</v>
      </c>
      <c r="D7" s="3" t="s">
        <v>47</v>
      </c>
      <c r="E7" s="120"/>
      <c r="F7" s="120"/>
      <c r="G7" s="120"/>
      <c r="H7" s="121"/>
      <c r="I7" s="3"/>
    </row>
    <row r="8" spans="1:10" ht="21" customHeight="1" thickBot="1" x14ac:dyDescent="0.4">
      <c r="A8" s="3"/>
      <c r="B8" s="3"/>
      <c r="C8" s="3" t="s">
        <v>17</v>
      </c>
      <c r="D8" s="117" t="s">
        <v>48</v>
      </c>
      <c r="E8" s="117"/>
      <c r="F8" s="3"/>
      <c r="G8" s="3"/>
      <c r="H8" s="13"/>
      <c r="I8" s="14">
        <v>0</v>
      </c>
    </row>
    <row r="9" spans="1:10" ht="21" customHeight="1" x14ac:dyDescent="0.35">
      <c r="A9" s="3"/>
      <c r="B9" s="3"/>
      <c r="C9" s="3" t="s">
        <v>20</v>
      </c>
      <c r="D9" s="117" t="s">
        <v>49</v>
      </c>
      <c r="E9" s="117"/>
      <c r="F9" s="15"/>
      <c r="G9" s="3"/>
      <c r="H9" s="3"/>
      <c r="I9" s="16"/>
    </row>
    <row r="10" spans="1:10" ht="16" thickBot="1" x14ac:dyDescent="0.4">
      <c r="A10" s="3"/>
      <c r="B10" s="3"/>
      <c r="C10" s="3" t="s">
        <v>22</v>
      </c>
      <c r="D10" s="117" t="s">
        <v>50</v>
      </c>
      <c r="E10" s="117"/>
      <c r="F10" s="117"/>
      <c r="G10" s="117"/>
      <c r="H10" s="13"/>
      <c r="I10" s="14"/>
    </row>
    <row r="11" spans="1:10" x14ac:dyDescent="0.35">
      <c r="A11" s="3"/>
      <c r="B11" s="3"/>
      <c r="C11" s="3" t="s">
        <v>25</v>
      </c>
      <c r="D11" s="117" t="s">
        <v>51</v>
      </c>
      <c r="E11" s="117"/>
      <c r="F11" s="118"/>
      <c r="G11" s="118"/>
      <c r="H11" s="118"/>
      <c r="I11" s="17"/>
    </row>
    <row r="12" spans="1:10" x14ac:dyDescent="0.35">
      <c r="A12" s="3"/>
      <c r="B12" s="3"/>
      <c r="C12" s="3"/>
      <c r="D12" s="118"/>
      <c r="E12" s="118"/>
      <c r="F12" s="118"/>
      <c r="G12" s="118"/>
      <c r="H12" s="118"/>
      <c r="I12" s="17"/>
    </row>
    <row r="13" spans="1:10" ht="21" customHeight="1" x14ac:dyDescent="0.35">
      <c r="A13" s="70"/>
      <c r="B13" s="3"/>
      <c r="C13" s="3"/>
      <c r="D13" s="3"/>
      <c r="E13" s="3"/>
      <c r="F13" s="3"/>
      <c r="G13" s="3"/>
      <c r="H13" s="3"/>
      <c r="I13" s="17"/>
    </row>
    <row r="14" spans="1:10" ht="16" thickBot="1" x14ac:dyDescent="0.4">
      <c r="B14" s="3"/>
      <c r="C14" s="3"/>
      <c r="D14" s="3"/>
      <c r="E14" s="3"/>
      <c r="F14" s="3"/>
      <c r="G14" s="3"/>
      <c r="H14" s="18" t="s">
        <v>52</v>
      </c>
      <c r="I14" s="19">
        <f>I8+I10</f>
        <v>0</v>
      </c>
      <c r="J14" s="69"/>
    </row>
    <row r="15" spans="1:10" x14ac:dyDescent="0.35">
      <c r="A15" s="3"/>
      <c r="B15" s="3"/>
      <c r="C15" s="3"/>
      <c r="D15" s="3"/>
      <c r="E15" s="3"/>
      <c r="F15" s="3"/>
      <c r="G15" s="3"/>
      <c r="H15" s="3"/>
      <c r="I15" s="17"/>
    </row>
    <row r="16" spans="1:10" x14ac:dyDescent="0.35">
      <c r="A16" s="3"/>
      <c r="B16" s="12" t="s">
        <v>53</v>
      </c>
      <c r="C16" s="119" t="s">
        <v>46</v>
      </c>
      <c r="D16" s="119"/>
      <c r="E16" s="112"/>
      <c r="F16" s="3"/>
      <c r="G16" s="3"/>
      <c r="H16" s="3"/>
      <c r="I16" s="3"/>
    </row>
    <row r="17" spans="1:9" ht="16" thickBot="1" x14ac:dyDescent="0.4">
      <c r="A17" s="3"/>
      <c r="B17" s="3"/>
      <c r="C17" s="3" t="s">
        <v>14</v>
      </c>
      <c r="D17" s="3" t="s">
        <v>47</v>
      </c>
      <c r="E17" s="120"/>
      <c r="F17" s="120"/>
      <c r="G17" s="120"/>
      <c r="H17" s="121"/>
      <c r="I17" s="3"/>
    </row>
    <row r="18" spans="1:9" ht="16" thickBot="1" x14ac:dyDescent="0.4">
      <c r="A18" s="3"/>
      <c r="B18" s="3"/>
      <c r="C18" s="3" t="s">
        <v>17</v>
      </c>
      <c r="D18" s="117" t="s">
        <v>48</v>
      </c>
      <c r="E18" s="117"/>
      <c r="F18" s="3"/>
      <c r="G18" s="3"/>
      <c r="H18" s="13"/>
      <c r="I18" s="14"/>
    </row>
    <row r="19" spans="1:9" ht="21" customHeight="1" x14ac:dyDescent="0.35">
      <c r="A19" s="3"/>
      <c r="B19" s="3"/>
      <c r="C19" s="3" t="s">
        <v>20</v>
      </c>
      <c r="D19" s="117" t="s">
        <v>49</v>
      </c>
      <c r="E19" s="117"/>
      <c r="F19" s="15"/>
      <c r="G19" s="3"/>
      <c r="H19" s="3"/>
      <c r="I19" s="16"/>
    </row>
    <row r="20" spans="1:9" ht="21" customHeight="1" thickBot="1" x14ac:dyDescent="0.4">
      <c r="A20" s="3"/>
      <c r="B20" s="3"/>
      <c r="C20" s="3" t="s">
        <v>22</v>
      </c>
      <c r="D20" s="117" t="s">
        <v>50</v>
      </c>
      <c r="E20" s="117"/>
      <c r="F20" s="117"/>
      <c r="G20" s="117"/>
      <c r="H20" s="13"/>
      <c r="I20" s="14"/>
    </row>
    <row r="21" spans="1:9" x14ac:dyDescent="0.35">
      <c r="A21" s="3"/>
      <c r="B21" s="3"/>
      <c r="C21" s="3" t="s">
        <v>25</v>
      </c>
      <c r="D21" s="117" t="s">
        <v>51</v>
      </c>
      <c r="E21" s="117"/>
      <c r="F21" s="118"/>
      <c r="G21" s="118"/>
      <c r="H21" s="118"/>
      <c r="I21" s="17"/>
    </row>
    <row r="22" spans="1:9" x14ac:dyDescent="0.35">
      <c r="A22" s="3"/>
      <c r="B22" s="3"/>
      <c r="C22" s="3"/>
      <c r="D22" s="118"/>
      <c r="E22" s="118"/>
      <c r="F22" s="118"/>
      <c r="G22" s="118"/>
      <c r="H22" s="118"/>
      <c r="I22" s="17"/>
    </row>
    <row r="23" spans="1:9" x14ac:dyDescent="0.35">
      <c r="A23" s="3"/>
      <c r="B23" s="3"/>
      <c r="C23" s="3"/>
      <c r="D23" s="3"/>
      <c r="E23" s="3"/>
      <c r="F23" s="3"/>
      <c r="G23" s="3"/>
      <c r="H23" s="3"/>
      <c r="I23" s="17"/>
    </row>
    <row r="24" spans="1:9" ht="21" customHeight="1" thickBot="1" x14ac:dyDescent="0.4">
      <c r="A24" s="3"/>
      <c r="B24" s="3"/>
      <c r="C24" s="3"/>
      <c r="D24" s="3"/>
      <c r="E24" s="3"/>
      <c r="F24" s="3"/>
      <c r="G24" s="3"/>
      <c r="H24" s="18" t="s">
        <v>52</v>
      </c>
      <c r="I24" s="19">
        <f>I18+I20</f>
        <v>0</v>
      </c>
    </row>
    <row r="25" spans="1:9" x14ac:dyDescent="0.35">
      <c r="A25" s="3"/>
      <c r="B25" s="3"/>
      <c r="C25" s="3"/>
      <c r="D25" s="3"/>
      <c r="E25" s="3"/>
      <c r="F25" s="3"/>
      <c r="G25" s="3"/>
      <c r="H25" s="18"/>
      <c r="I25" s="20"/>
    </row>
    <row r="26" spans="1:9" x14ac:dyDescent="0.35">
      <c r="A26" s="3"/>
      <c r="B26" s="3"/>
      <c r="C26" s="3"/>
      <c r="D26" s="3"/>
      <c r="E26" s="3"/>
      <c r="F26" s="3"/>
      <c r="G26" s="3"/>
      <c r="H26" s="3"/>
      <c r="I26" s="4"/>
    </row>
    <row r="27" spans="1:9" x14ac:dyDescent="0.35">
      <c r="A27" s="3"/>
      <c r="B27" s="12" t="s">
        <v>54</v>
      </c>
      <c r="C27" s="119" t="s">
        <v>46</v>
      </c>
      <c r="D27" s="119"/>
      <c r="E27" s="112"/>
      <c r="F27" s="3"/>
      <c r="G27" s="3"/>
      <c r="H27" s="3"/>
      <c r="I27" s="3"/>
    </row>
    <row r="28" spans="1:9" ht="16" thickBot="1" x14ac:dyDescent="0.4">
      <c r="A28" s="3"/>
      <c r="B28" s="3"/>
      <c r="C28" s="3" t="s">
        <v>14</v>
      </c>
      <c r="D28" s="3" t="s">
        <v>47</v>
      </c>
      <c r="E28" s="120"/>
      <c r="F28" s="120"/>
      <c r="G28" s="120"/>
      <c r="H28" s="121"/>
      <c r="I28" s="3"/>
    </row>
    <row r="29" spans="1:9" ht="16" thickBot="1" x14ac:dyDescent="0.4">
      <c r="A29" s="3"/>
      <c r="B29" s="3"/>
      <c r="C29" s="3" t="s">
        <v>17</v>
      </c>
      <c r="D29" s="117" t="s">
        <v>48</v>
      </c>
      <c r="E29" s="117"/>
      <c r="F29" s="3"/>
      <c r="G29" s="3"/>
      <c r="H29" s="13"/>
      <c r="I29" s="14"/>
    </row>
    <row r="30" spans="1:9" ht="21" customHeight="1" x14ac:dyDescent="0.35">
      <c r="A30" s="3"/>
      <c r="B30" s="3"/>
      <c r="C30" s="3" t="s">
        <v>20</v>
      </c>
      <c r="D30" s="117" t="s">
        <v>49</v>
      </c>
      <c r="E30" s="117"/>
      <c r="F30" s="15"/>
      <c r="G30" s="3"/>
      <c r="H30" s="3"/>
      <c r="I30" s="16"/>
    </row>
    <row r="31" spans="1:9" ht="21" customHeight="1" thickBot="1" x14ac:dyDescent="0.4">
      <c r="A31" s="3"/>
      <c r="B31" s="3"/>
      <c r="C31" s="3" t="s">
        <v>22</v>
      </c>
      <c r="D31" s="117" t="s">
        <v>50</v>
      </c>
      <c r="E31" s="117"/>
      <c r="F31" s="117"/>
      <c r="G31" s="117"/>
      <c r="H31" s="13"/>
      <c r="I31" s="14"/>
    </row>
    <row r="32" spans="1:9" x14ac:dyDescent="0.35">
      <c r="A32" s="3"/>
      <c r="B32" s="3"/>
      <c r="C32" s="3" t="s">
        <v>25</v>
      </c>
      <c r="D32" s="117" t="s">
        <v>51</v>
      </c>
      <c r="E32" s="117"/>
      <c r="F32" s="118"/>
      <c r="G32" s="118"/>
      <c r="H32" s="118"/>
      <c r="I32" s="17"/>
    </row>
    <row r="33" spans="1:9" x14ac:dyDescent="0.35">
      <c r="A33" s="3"/>
      <c r="B33" s="3"/>
      <c r="C33" s="3"/>
      <c r="D33" s="118"/>
      <c r="E33" s="118"/>
      <c r="F33" s="118"/>
      <c r="G33" s="118"/>
      <c r="H33" s="118"/>
      <c r="I33" s="17"/>
    </row>
    <row r="34" spans="1:9" x14ac:dyDescent="0.35">
      <c r="A34" s="3"/>
      <c r="B34" s="3"/>
      <c r="C34" s="3"/>
      <c r="D34" s="3"/>
      <c r="E34" s="3"/>
      <c r="F34" s="3"/>
      <c r="G34" s="3"/>
      <c r="H34" s="3"/>
      <c r="I34" s="17"/>
    </row>
    <row r="35" spans="1:9" ht="21" customHeight="1" thickBot="1" x14ac:dyDescent="0.4">
      <c r="A35" s="3"/>
      <c r="B35" s="3"/>
      <c r="C35" s="3"/>
      <c r="D35" s="3"/>
      <c r="E35" s="3"/>
      <c r="F35" s="3"/>
      <c r="G35" s="3"/>
      <c r="H35" s="18" t="s">
        <v>52</v>
      </c>
      <c r="I35" s="19">
        <f>I29+I31</f>
        <v>0</v>
      </c>
    </row>
    <row r="36" spans="1:9" x14ac:dyDescent="0.35">
      <c r="A36" s="3"/>
      <c r="B36" s="3"/>
      <c r="C36" s="3"/>
      <c r="D36" s="3"/>
      <c r="E36" s="3"/>
      <c r="F36" s="3"/>
      <c r="G36" s="3"/>
      <c r="H36" s="18"/>
      <c r="I36" s="21"/>
    </row>
    <row r="37" spans="1:9" x14ac:dyDescent="0.35">
      <c r="A37" s="3"/>
      <c r="B37" s="3"/>
      <c r="C37" s="3"/>
      <c r="D37" s="3"/>
      <c r="E37" s="3"/>
      <c r="F37" s="3"/>
      <c r="G37" s="3"/>
      <c r="H37" s="3"/>
      <c r="I37" s="17"/>
    </row>
    <row r="38" spans="1:9" x14ac:dyDescent="0.35">
      <c r="A38" s="3"/>
      <c r="B38" s="12" t="s">
        <v>55</v>
      </c>
      <c r="C38" s="119" t="s">
        <v>46</v>
      </c>
      <c r="D38" s="119"/>
      <c r="E38" s="112"/>
      <c r="F38" s="3"/>
      <c r="G38" s="3"/>
      <c r="H38" s="3"/>
      <c r="I38" s="3"/>
    </row>
    <row r="39" spans="1:9" ht="16" thickBot="1" x14ac:dyDescent="0.4">
      <c r="A39" s="3"/>
      <c r="B39" s="3"/>
      <c r="C39" s="3" t="s">
        <v>14</v>
      </c>
      <c r="D39" s="3" t="s">
        <v>47</v>
      </c>
      <c r="E39" s="120"/>
      <c r="F39" s="120"/>
      <c r="G39" s="120"/>
      <c r="H39" s="121"/>
      <c r="I39" s="3"/>
    </row>
    <row r="40" spans="1:9" ht="16" thickBot="1" x14ac:dyDescent="0.4">
      <c r="A40" s="3"/>
      <c r="B40" s="3"/>
      <c r="C40" s="3" t="s">
        <v>17</v>
      </c>
      <c r="D40" s="117" t="s">
        <v>48</v>
      </c>
      <c r="E40" s="117"/>
      <c r="F40" s="3"/>
      <c r="G40" s="3"/>
      <c r="H40" s="13"/>
      <c r="I40" s="14"/>
    </row>
    <row r="41" spans="1:9" ht="21" customHeight="1" x14ac:dyDescent="0.35">
      <c r="A41" s="3"/>
      <c r="B41" s="3"/>
      <c r="C41" s="3" t="s">
        <v>20</v>
      </c>
      <c r="D41" s="117" t="s">
        <v>49</v>
      </c>
      <c r="E41" s="117"/>
      <c r="F41" s="15"/>
      <c r="G41" s="3"/>
      <c r="H41" s="3"/>
      <c r="I41" s="16"/>
    </row>
    <row r="42" spans="1:9" ht="21" customHeight="1" thickBot="1" x14ac:dyDescent="0.4">
      <c r="A42" s="3"/>
      <c r="B42" s="3"/>
      <c r="C42" s="3" t="s">
        <v>22</v>
      </c>
      <c r="D42" s="117" t="s">
        <v>50</v>
      </c>
      <c r="E42" s="117"/>
      <c r="F42" s="117"/>
      <c r="G42" s="117"/>
      <c r="H42" s="13"/>
      <c r="I42" s="14"/>
    </row>
    <row r="43" spans="1:9" x14ac:dyDescent="0.35">
      <c r="A43" s="3"/>
      <c r="B43" s="3"/>
      <c r="C43" s="3" t="s">
        <v>25</v>
      </c>
      <c r="D43" s="117" t="s">
        <v>51</v>
      </c>
      <c r="E43" s="117"/>
      <c r="F43" s="118"/>
      <c r="G43" s="118"/>
      <c r="H43" s="118"/>
      <c r="I43" s="17"/>
    </row>
    <row r="44" spans="1:9" x14ac:dyDescent="0.35">
      <c r="A44" s="3"/>
      <c r="B44" s="3"/>
      <c r="C44" s="3"/>
      <c r="D44" s="118"/>
      <c r="E44" s="118"/>
      <c r="F44" s="118"/>
      <c r="G44" s="118"/>
      <c r="H44" s="118"/>
      <c r="I44" s="17"/>
    </row>
    <row r="45" spans="1:9" x14ac:dyDescent="0.35">
      <c r="A45" s="3"/>
      <c r="B45" s="3"/>
      <c r="C45" s="3"/>
      <c r="D45" s="3"/>
      <c r="E45" s="3"/>
      <c r="F45" s="3"/>
      <c r="G45" s="3"/>
      <c r="H45" s="3"/>
      <c r="I45" s="17"/>
    </row>
    <row r="46" spans="1:9" ht="21" customHeight="1" thickBot="1" x14ac:dyDescent="0.4">
      <c r="A46" s="3"/>
      <c r="B46" s="3"/>
      <c r="C46" s="3"/>
      <c r="D46" s="3"/>
      <c r="E46" s="3"/>
      <c r="F46" s="3"/>
      <c r="G46" s="3"/>
      <c r="H46" s="18" t="s">
        <v>52</v>
      </c>
      <c r="I46" s="19">
        <f>I40+I42</f>
        <v>0</v>
      </c>
    </row>
    <row r="47" spans="1:9" x14ac:dyDescent="0.35">
      <c r="A47" s="3"/>
      <c r="B47" s="3"/>
      <c r="C47" s="3"/>
      <c r="D47" s="3"/>
      <c r="E47" s="3"/>
      <c r="F47" s="3"/>
      <c r="G47" s="3"/>
      <c r="H47" s="18"/>
      <c r="I47" s="21"/>
    </row>
    <row r="48" spans="1:9" x14ac:dyDescent="0.35">
      <c r="A48" s="3"/>
      <c r="B48" s="3"/>
      <c r="C48" s="3"/>
      <c r="D48" s="3"/>
      <c r="E48" s="3"/>
      <c r="F48" s="3"/>
      <c r="G48" s="3"/>
      <c r="H48" s="3"/>
      <c r="I48" s="17"/>
    </row>
    <row r="49" spans="1:9" x14ac:dyDescent="0.35">
      <c r="A49" s="3"/>
      <c r="B49" s="12" t="s">
        <v>56</v>
      </c>
      <c r="C49" s="119" t="s">
        <v>46</v>
      </c>
      <c r="D49" s="119"/>
      <c r="E49" s="112"/>
      <c r="F49" s="3"/>
      <c r="G49" s="3"/>
      <c r="H49" s="3"/>
      <c r="I49" s="3"/>
    </row>
    <row r="50" spans="1:9" ht="16" thickBot="1" x14ac:dyDescent="0.4">
      <c r="A50" s="3"/>
      <c r="B50" s="3"/>
      <c r="C50" s="3" t="s">
        <v>14</v>
      </c>
      <c r="D50" s="3" t="s">
        <v>47</v>
      </c>
      <c r="E50" s="120"/>
      <c r="F50" s="120"/>
      <c r="G50" s="120"/>
      <c r="H50" s="121"/>
      <c r="I50" s="3"/>
    </row>
    <row r="51" spans="1:9" ht="16" thickBot="1" x14ac:dyDescent="0.4">
      <c r="A51" s="3"/>
      <c r="B51" s="3"/>
      <c r="C51" s="3" t="s">
        <v>17</v>
      </c>
      <c r="D51" s="117" t="s">
        <v>48</v>
      </c>
      <c r="E51" s="117"/>
      <c r="F51" s="3"/>
      <c r="G51" s="3"/>
      <c r="H51" s="13"/>
      <c r="I51" s="14"/>
    </row>
    <row r="52" spans="1:9" ht="21" customHeight="1" x14ac:dyDescent="0.35">
      <c r="A52" s="3"/>
      <c r="B52" s="3"/>
      <c r="C52" s="3" t="s">
        <v>20</v>
      </c>
      <c r="D52" s="117" t="s">
        <v>49</v>
      </c>
      <c r="E52" s="117"/>
      <c r="F52" s="15"/>
      <c r="G52" s="3"/>
      <c r="H52" s="3"/>
      <c r="I52" s="16"/>
    </row>
    <row r="53" spans="1:9" ht="21" customHeight="1" thickBot="1" x14ac:dyDescent="0.4">
      <c r="A53" s="3"/>
      <c r="B53" s="3"/>
      <c r="C53" s="3" t="s">
        <v>22</v>
      </c>
      <c r="D53" s="117" t="s">
        <v>50</v>
      </c>
      <c r="E53" s="117"/>
      <c r="F53" s="117"/>
      <c r="G53" s="117"/>
      <c r="H53" s="13"/>
      <c r="I53" s="14"/>
    </row>
    <row r="54" spans="1:9" x14ac:dyDescent="0.35">
      <c r="A54" s="3"/>
      <c r="B54" s="3"/>
      <c r="C54" s="3" t="s">
        <v>25</v>
      </c>
      <c r="D54" s="117" t="s">
        <v>51</v>
      </c>
      <c r="E54" s="117"/>
      <c r="F54" s="118"/>
      <c r="G54" s="118"/>
      <c r="H54" s="118"/>
      <c r="I54" s="17"/>
    </row>
    <row r="55" spans="1:9" x14ac:dyDescent="0.35">
      <c r="A55" s="3"/>
      <c r="B55" s="3"/>
      <c r="C55" s="3"/>
      <c r="D55" s="118"/>
      <c r="E55" s="118"/>
      <c r="F55" s="118"/>
      <c r="G55" s="118"/>
      <c r="H55" s="118"/>
      <c r="I55" s="17"/>
    </row>
    <row r="56" spans="1:9" x14ac:dyDescent="0.35">
      <c r="A56" s="3"/>
      <c r="B56" s="3"/>
      <c r="C56" s="3"/>
      <c r="D56" s="3"/>
      <c r="E56" s="3"/>
      <c r="F56" s="3"/>
      <c r="G56" s="3"/>
      <c r="H56" s="3"/>
      <c r="I56" s="17"/>
    </row>
    <row r="57" spans="1:9" ht="21" customHeight="1" thickBot="1" x14ac:dyDescent="0.4">
      <c r="A57" s="3"/>
      <c r="B57" s="3"/>
      <c r="C57" s="3"/>
      <c r="D57" s="3"/>
      <c r="E57" s="3"/>
      <c r="F57" s="3"/>
      <c r="G57" s="3"/>
      <c r="H57" s="18" t="s">
        <v>52</v>
      </c>
      <c r="I57" s="19">
        <f>I51+I53</f>
        <v>0</v>
      </c>
    </row>
    <row r="58" spans="1:9" x14ac:dyDescent="0.35">
      <c r="A58" s="3"/>
      <c r="B58" s="3"/>
      <c r="C58" s="3"/>
      <c r="D58" s="3"/>
      <c r="E58" s="3"/>
      <c r="F58" s="3"/>
      <c r="G58" s="3"/>
      <c r="H58" s="18"/>
      <c r="I58" s="21"/>
    </row>
    <row r="59" spans="1:9" x14ac:dyDescent="0.35">
      <c r="A59" s="3"/>
      <c r="B59" s="3"/>
      <c r="C59" s="3"/>
      <c r="D59" s="3"/>
      <c r="E59" s="3"/>
      <c r="F59" s="3"/>
      <c r="G59" s="3"/>
      <c r="H59" s="3"/>
      <c r="I59" s="3"/>
    </row>
    <row r="60" spans="1:9" x14ac:dyDescent="0.35">
      <c r="A60" s="3"/>
      <c r="B60" s="125" t="s">
        <v>57</v>
      </c>
      <c r="C60" s="125"/>
      <c r="D60" s="125"/>
      <c r="E60" s="125"/>
      <c r="F60" s="125"/>
      <c r="G60" s="125"/>
      <c r="H60" s="125"/>
      <c r="I60" s="125"/>
    </row>
    <row r="61" spans="1:9" ht="16" thickBot="1" x14ac:dyDescent="0.4">
      <c r="A61" s="3"/>
      <c r="B61" s="3"/>
      <c r="C61" s="3"/>
      <c r="D61" s="3"/>
      <c r="E61" s="3"/>
      <c r="F61" s="124" t="s">
        <v>58</v>
      </c>
      <c r="G61" s="124"/>
      <c r="H61" s="124"/>
      <c r="I61" s="22">
        <f>SUM(I14+I24+I35+I46+I57)</f>
        <v>0</v>
      </c>
    </row>
    <row r="62" spans="1:9" ht="19.5" customHeight="1" thickTop="1" x14ac:dyDescent="0.35"/>
    <row r="63" spans="1:9" x14ac:dyDescent="0.35">
      <c r="A63" s="3"/>
    </row>
  </sheetData>
  <sheetProtection algorithmName="SHA-512" hashValue="weoErVmyVhl3TowJCJpkr4wkxp7QfFOXRTXDfBFqwqLDMua7EP+FFD8GmqHIVoXggle9tSkOeO2jvjIU2RLQuQ==" saltValue="EnB9XeskCDJhlIBG2LKSsA==" spinCount="100000" sheet="1" objects="1" scenarios="1"/>
  <mergeCells count="46">
    <mergeCell ref="D40:E40"/>
    <mergeCell ref="F61:H61"/>
    <mergeCell ref="D52:E52"/>
    <mergeCell ref="D55:H55"/>
    <mergeCell ref="D41:E41"/>
    <mergeCell ref="B60:I60"/>
    <mergeCell ref="E50:H50"/>
    <mergeCell ref="D51:E51"/>
    <mergeCell ref="C49:E49"/>
    <mergeCell ref="D53:G53"/>
    <mergeCell ref="D54:E54"/>
    <mergeCell ref="F54:H54"/>
    <mergeCell ref="D42:G42"/>
    <mergeCell ref="D43:E43"/>
    <mergeCell ref="F43:H43"/>
    <mergeCell ref="D44:H44"/>
    <mergeCell ref="D32:E32"/>
    <mergeCell ref="F32:H32"/>
    <mergeCell ref="D33:H33"/>
    <mergeCell ref="C38:E38"/>
    <mergeCell ref="E39:H39"/>
    <mergeCell ref="D21:E21"/>
    <mergeCell ref="F21:H21"/>
    <mergeCell ref="D22:H22"/>
    <mergeCell ref="D30:E30"/>
    <mergeCell ref="D31:G31"/>
    <mergeCell ref="C27:E27"/>
    <mergeCell ref="E28:H28"/>
    <mergeCell ref="D29:E29"/>
    <mergeCell ref="B1:I1"/>
    <mergeCell ref="D9:E9"/>
    <mergeCell ref="C6:E6"/>
    <mergeCell ref="E7:H7"/>
    <mergeCell ref="D8:E8"/>
    <mergeCell ref="B2:I2"/>
    <mergeCell ref="B4:I4"/>
    <mergeCell ref="B3:I3"/>
    <mergeCell ref="D20:G20"/>
    <mergeCell ref="D19:E19"/>
    <mergeCell ref="D10:G10"/>
    <mergeCell ref="D12:H12"/>
    <mergeCell ref="C16:E16"/>
    <mergeCell ref="E17:H17"/>
    <mergeCell ref="D18:E18"/>
    <mergeCell ref="D11:E11"/>
    <mergeCell ref="F11:H11"/>
  </mergeCells>
  <phoneticPr fontId="20" type="noConversion"/>
  <pageMargins left="0.75" right="0.75" top="1" bottom="1" header="0.5" footer="0.5"/>
  <pageSetup orientation="portrait" r:id="rId1"/>
  <headerFooter alignWithMargins="0">
    <oddFooter>&amp;L&amp;"Times New Roman,Regular"&amp;A&amp;C&amp;"Times New Roman,Regular"&amp;P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54731-B4F5-46B4-8D61-EF4245461F69}">
  <sheetPr>
    <pageSetUpPr fitToPage="1"/>
  </sheetPr>
  <dimension ref="A1:B15"/>
  <sheetViews>
    <sheetView showGridLines="0" showRowColHeaders="0" zoomScaleNormal="100" workbookViewId="0"/>
  </sheetViews>
  <sheetFormatPr defaultRowHeight="12.5" x14ac:dyDescent="0.25"/>
  <sheetData>
    <row r="1" spans="1:2" ht="15.5" x14ac:dyDescent="0.25">
      <c r="A1" s="107"/>
      <c r="B1" s="108"/>
    </row>
    <row r="2" spans="1:2" ht="15.5" x14ac:dyDescent="0.25">
      <c r="A2" s="107"/>
      <c r="B2" s="108"/>
    </row>
    <row r="3" spans="1:2" ht="15.5" x14ac:dyDescent="0.25">
      <c r="A3" s="107"/>
      <c r="B3" s="108"/>
    </row>
    <row r="4" spans="1:2" ht="15.5" x14ac:dyDescent="0.25">
      <c r="A4" s="107"/>
      <c r="B4" s="108"/>
    </row>
    <row r="5" spans="1:2" ht="15.5" x14ac:dyDescent="0.25">
      <c r="A5" s="107"/>
      <c r="B5" s="108"/>
    </row>
    <row r="6" spans="1:2" ht="15.5" x14ac:dyDescent="0.25">
      <c r="A6" s="107"/>
      <c r="B6" s="108"/>
    </row>
    <row r="7" spans="1:2" ht="15.5" x14ac:dyDescent="0.25">
      <c r="A7" s="109"/>
      <c r="B7" s="108"/>
    </row>
    <row r="8" spans="1:2" ht="15.5" x14ac:dyDescent="0.25">
      <c r="A8" s="109"/>
      <c r="B8" s="108"/>
    </row>
    <row r="9" spans="1:2" ht="15.5" x14ac:dyDescent="0.25">
      <c r="A9" s="106"/>
      <c r="B9" s="108"/>
    </row>
    <row r="10" spans="1:2" ht="15.5" x14ac:dyDescent="0.25">
      <c r="A10" s="106"/>
      <c r="B10" s="108"/>
    </row>
    <row r="11" spans="1:2" ht="15.5" x14ac:dyDescent="0.25">
      <c r="A11" s="108"/>
      <c r="B11" s="106"/>
    </row>
    <row r="12" spans="1:2" ht="15.5" x14ac:dyDescent="0.25">
      <c r="A12" s="106"/>
      <c r="B12" s="108"/>
    </row>
    <row r="13" spans="1:2" ht="15.5" x14ac:dyDescent="0.25">
      <c r="A13" s="106"/>
      <c r="B13" s="108"/>
    </row>
    <row r="14" spans="1:2" ht="15.5" x14ac:dyDescent="0.25">
      <c r="A14" s="109"/>
      <c r="B14" s="108"/>
    </row>
    <row r="15" spans="1:2" ht="15.5" x14ac:dyDescent="0.25">
      <c r="A15" s="110"/>
      <c r="B15" s="108"/>
    </row>
  </sheetData>
  <sheetProtection algorithmName="SHA-512" hashValue="eImYnlV71/SeQK5Iqr+Bf4QLO0c3R/44YBIAlb6he+RGV3VK4tYeOIJDo28gxIgQrQ34zmm4Xft9ljmSs3ZblQ==" saltValue="Dnj2mwJ47IGLDREuq+p1Yg==" spinCount="100000" sheet="1" objects="1" scenarios="1"/>
  <printOptions horizontalCentered="1" verticalCentered="1"/>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autoPageBreaks="0" fitToPage="1"/>
  </sheetPr>
  <dimension ref="A1:L105"/>
  <sheetViews>
    <sheetView showGridLines="0" topLeftCell="A58" zoomScale="115" zoomScaleNormal="115" workbookViewId="0">
      <selection activeCell="Q12" sqref="Q12"/>
    </sheetView>
  </sheetViews>
  <sheetFormatPr defaultColWidth="9.1796875" defaultRowHeight="13" x14ac:dyDescent="0.3"/>
  <cols>
    <col min="1" max="1" width="9.1796875" style="2"/>
    <col min="2" max="2" width="3.26953125" style="2" customWidth="1"/>
    <col min="3" max="3" width="4.7265625" style="2" customWidth="1"/>
    <col min="4" max="4" width="2.81640625" style="2" customWidth="1"/>
    <col min="5" max="5" width="10.81640625" style="2" customWidth="1"/>
    <col min="6" max="7" width="9.1796875" style="2"/>
    <col min="8" max="8" width="12.453125" style="2" customWidth="1"/>
    <col min="9" max="9" width="8.1796875" style="2" customWidth="1"/>
    <col min="10" max="10" width="13" style="2" customWidth="1"/>
    <col min="11" max="11" width="16" style="2" bestFit="1" customWidth="1"/>
    <col min="12" max="12" width="3.7265625" style="2" customWidth="1"/>
    <col min="13" max="16384" width="9.1796875" style="2"/>
  </cols>
  <sheetData>
    <row r="1" spans="1:12" x14ac:dyDescent="0.3">
      <c r="B1" s="7"/>
      <c r="C1" s="7"/>
      <c r="D1" s="95"/>
      <c r="E1" s="7"/>
      <c r="F1" s="95"/>
      <c r="G1" s="7"/>
      <c r="H1" s="96" t="s">
        <v>59</v>
      </c>
      <c r="I1" s="7"/>
      <c r="J1" s="7"/>
      <c r="K1" s="7"/>
      <c r="L1" s="7"/>
    </row>
    <row r="2" spans="1:12" x14ac:dyDescent="0.3">
      <c r="B2" s="7"/>
      <c r="C2" s="7"/>
      <c r="D2" s="96"/>
      <c r="E2" s="7"/>
      <c r="F2" s="96"/>
      <c r="G2" s="96"/>
      <c r="H2" s="98" t="s">
        <v>60</v>
      </c>
      <c r="I2" s="96"/>
      <c r="J2" s="7"/>
      <c r="K2" s="7"/>
      <c r="L2" s="7"/>
    </row>
    <row r="3" spans="1:12" x14ac:dyDescent="0.3">
      <c r="B3" s="7"/>
      <c r="C3" s="7"/>
      <c r="D3" s="95"/>
      <c r="E3" s="7"/>
      <c r="F3" s="95"/>
      <c r="G3" s="7"/>
      <c r="H3" s="98" t="s">
        <v>61</v>
      </c>
      <c r="I3" s="7"/>
      <c r="J3" s="7"/>
      <c r="K3" s="7"/>
      <c r="L3" s="7"/>
    </row>
    <row r="4" spans="1:12" x14ac:dyDescent="0.3">
      <c r="B4" s="97"/>
      <c r="C4" s="7"/>
      <c r="D4" s="95"/>
      <c r="E4" s="7"/>
      <c r="F4" s="95"/>
      <c r="G4" s="7"/>
      <c r="H4" s="96" t="s">
        <v>62</v>
      </c>
      <c r="I4" s="7"/>
      <c r="J4" s="7"/>
      <c r="K4" s="7"/>
      <c r="L4" s="7"/>
    </row>
    <row r="5" spans="1:12" x14ac:dyDescent="0.3">
      <c r="B5" s="97"/>
      <c r="C5" s="7"/>
      <c r="D5" s="7"/>
      <c r="E5" s="7"/>
      <c r="F5" s="7"/>
      <c r="G5" s="7"/>
      <c r="H5" s="7"/>
      <c r="I5" s="7"/>
      <c r="J5" s="7"/>
      <c r="K5" s="7"/>
      <c r="L5" s="7"/>
    </row>
    <row r="6" spans="1:12" x14ac:dyDescent="0.3">
      <c r="B6" s="97"/>
      <c r="C6" s="130" t="s">
        <v>63</v>
      </c>
      <c r="D6" s="130"/>
      <c r="E6" s="130"/>
      <c r="F6" s="130"/>
      <c r="G6" s="130"/>
      <c r="H6" s="130"/>
      <c r="I6" s="130"/>
      <c r="J6" s="130"/>
      <c r="K6" s="130"/>
      <c r="L6" s="7"/>
    </row>
    <row r="7" spans="1:12" x14ac:dyDescent="0.3">
      <c r="A7" s="63">
        <f>CODE(C13)</f>
        <v>32</v>
      </c>
      <c r="B7" s="26" t="s">
        <v>45</v>
      </c>
      <c r="C7" s="129">
        <v>0</v>
      </c>
      <c r="D7" s="129"/>
      <c r="E7" s="111" t="s">
        <v>64</v>
      </c>
      <c r="F7" s="112"/>
      <c r="G7" s="112"/>
      <c r="H7" s="7"/>
      <c r="I7" s="7"/>
      <c r="J7" s="7"/>
      <c r="K7" s="7"/>
      <c r="L7" s="7"/>
    </row>
    <row r="8" spans="1:12" ht="13.5" thickBot="1" x14ac:dyDescent="0.35">
      <c r="B8" s="27"/>
      <c r="C8" s="28"/>
      <c r="D8" s="28"/>
      <c r="E8" s="27" t="s">
        <v>65</v>
      </c>
      <c r="F8" s="127"/>
      <c r="G8" s="127"/>
      <c r="H8" s="127"/>
      <c r="I8" s="127"/>
      <c r="J8" s="127"/>
      <c r="K8" s="127"/>
      <c r="L8" s="7"/>
    </row>
    <row r="9" spans="1:12" ht="22.5" customHeight="1" thickBot="1" x14ac:dyDescent="0.35">
      <c r="B9" s="27"/>
      <c r="C9" s="28"/>
      <c r="D9" s="28"/>
      <c r="E9" s="112" t="s">
        <v>66</v>
      </c>
      <c r="F9" s="112"/>
      <c r="G9" s="7"/>
      <c r="H9" s="7"/>
      <c r="I9" s="7"/>
      <c r="J9" s="29"/>
      <c r="K9" s="67"/>
      <c r="L9" s="7"/>
    </row>
    <row r="10" spans="1:12" ht="13.5" thickBot="1" x14ac:dyDescent="0.35">
      <c r="B10" s="27"/>
      <c r="C10" s="28"/>
      <c r="D10" s="28"/>
      <c r="E10" s="112" t="s">
        <v>67</v>
      </c>
      <c r="F10" s="112"/>
      <c r="G10" s="112"/>
      <c r="H10" s="71" t="str">
        <f>IF($A$7=32," ",VLOOKUP(C7,CPI!$A$42:$E$81,5))</f>
        <v xml:space="preserve"> </v>
      </c>
      <c r="I10" s="7"/>
      <c r="J10" s="30"/>
      <c r="K10" s="67" t="str">
        <f>IF($A$7=32," ",H10*K9)</f>
        <v xml:space="preserve"> </v>
      </c>
      <c r="L10" s="7"/>
    </row>
    <row r="11" spans="1:12" ht="19.5" customHeight="1" thickTop="1" thickBot="1" x14ac:dyDescent="0.35">
      <c r="B11" s="27"/>
      <c r="C11" s="28"/>
      <c r="D11" s="28"/>
      <c r="E11" s="7"/>
      <c r="F11" s="7"/>
      <c r="G11" s="7"/>
      <c r="H11" s="128" t="s">
        <v>68</v>
      </c>
      <c r="I11" s="128"/>
      <c r="J11" s="128"/>
      <c r="K11" s="31" t="str">
        <f>IF($A$7=32," ",SUM(K9+K10))</f>
        <v xml:space="preserve"> </v>
      </c>
      <c r="L11" s="7"/>
    </row>
    <row r="12" spans="1:12" ht="15" customHeight="1" x14ac:dyDescent="0.3">
      <c r="B12" s="27"/>
      <c r="C12" s="28"/>
      <c r="D12" s="28"/>
      <c r="E12" s="7"/>
      <c r="F12" s="7"/>
      <c r="G12" s="7"/>
      <c r="H12" s="7"/>
      <c r="I12" s="7"/>
      <c r="J12" s="7"/>
      <c r="K12" s="7"/>
      <c r="L12" s="7"/>
    </row>
    <row r="13" spans="1:12" ht="15" customHeight="1" x14ac:dyDescent="0.3">
      <c r="B13" s="32" t="s">
        <v>53</v>
      </c>
      <c r="C13" s="126" t="str">
        <f>IF($C$7=0," ",+C7+1)</f>
        <v xml:space="preserve"> </v>
      </c>
      <c r="D13" s="126"/>
      <c r="E13" s="111" t="s">
        <v>64</v>
      </c>
      <c r="F13" s="112"/>
      <c r="G13" s="112"/>
      <c r="H13" s="7"/>
      <c r="I13" s="7"/>
      <c r="J13" s="7"/>
      <c r="K13" s="7"/>
      <c r="L13" s="7"/>
    </row>
    <row r="14" spans="1:12" ht="15" customHeight="1" thickBot="1" x14ac:dyDescent="0.35">
      <c r="B14" s="27"/>
      <c r="C14" s="28"/>
      <c r="D14" s="28"/>
      <c r="E14" s="27" t="s">
        <v>65</v>
      </c>
      <c r="F14" s="127"/>
      <c r="G14" s="127"/>
      <c r="H14" s="127"/>
      <c r="I14" s="127"/>
      <c r="J14" s="127"/>
      <c r="K14" s="127"/>
      <c r="L14" s="7"/>
    </row>
    <row r="15" spans="1:12" ht="13.5" thickBot="1" x14ac:dyDescent="0.35">
      <c r="B15" s="27"/>
      <c r="C15" s="28"/>
      <c r="D15" s="28"/>
      <c r="E15" s="112" t="s">
        <v>66</v>
      </c>
      <c r="F15" s="112"/>
      <c r="G15" s="7"/>
      <c r="H15" s="7"/>
      <c r="I15" s="7"/>
      <c r="J15" s="29"/>
      <c r="K15" s="67"/>
      <c r="L15" s="7"/>
    </row>
    <row r="16" spans="1:12" ht="13.5" thickBot="1" x14ac:dyDescent="0.35">
      <c r="B16" s="27"/>
      <c r="C16" s="28"/>
      <c r="D16" s="28"/>
      <c r="E16" s="112" t="s">
        <v>67</v>
      </c>
      <c r="F16" s="112"/>
      <c r="G16" s="112"/>
      <c r="H16" s="71" t="str">
        <f>IF($A$7=32," ",VLOOKUP(C13,CPI!$A$42:$E$81,5))</f>
        <v xml:space="preserve"> </v>
      </c>
      <c r="I16" s="7"/>
      <c r="J16" s="30"/>
      <c r="K16" s="67" t="str">
        <f>IF($A$7=32," ",H16*K15)</f>
        <v xml:space="preserve"> </v>
      </c>
      <c r="L16" s="7"/>
    </row>
    <row r="17" spans="2:12" ht="14" thickTop="1" thickBot="1" x14ac:dyDescent="0.35">
      <c r="B17" s="27"/>
      <c r="C17" s="28"/>
      <c r="D17" s="28"/>
      <c r="E17" s="7"/>
      <c r="F17" s="7"/>
      <c r="G17" s="7"/>
      <c r="H17" s="128" t="s">
        <v>68</v>
      </c>
      <c r="I17" s="128"/>
      <c r="J17" s="128"/>
      <c r="K17" s="31" t="str">
        <f>IF($A$7=32," ",SUM(K15+K16))</f>
        <v xml:space="preserve"> </v>
      </c>
      <c r="L17" s="7"/>
    </row>
    <row r="18" spans="2:12" ht="15" customHeight="1" x14ac:dyDescent="0.3">
      <c r="B18" s="27"/>
      <c r="C18" s="28"/>
      <c r="D18" s="28"/>
      <c r="E18" s="7"/>
      <c r="F18" s="7"/>
      <c r="G18" s="7"/>
      <c r="H18" s="7"/>
      <c r="I18" s="7"/>
      <c r="J18" s="7"/>
      <c r="K18" s="7"/>
      <c r="L18" s="7"/>
    </row>
    <row r="19" spans="2:12" ht="15" customHeight="1" x14ac:dyDescent="0.3">
      <c r="B19" s="32" t="s">
        <v>54</v>
      </c>
      <c r="C19" s="126" t="str">
        <f>IF($C$7=0," ",+C13+1)</f>
        <v xml:space="preserve"> </v>
      </c>
      <c r="D19" s="126"/>
      <c r="E19" s="111" t="s">
        <v>64</v>
      </c>
      <c r="F19" s="112"/>
      <c r="G19" s="112"/>
      <c r="H19" s="7"/>
      <c r="I19" s="7"/>
      <c r="J19" s="7"/>
      <c r="K19" s="7"/>
      <c r="L19" s="7"/>
    </row>
    <row r="20" spans="2:12" ht="15" customHeight="1" thickBot="1" x14ac:dyDescent="0.35">
      <c r="B20" s="27"/>
      <c r="C20" s="28"/>
      <c r="D20" s="28"/>
      <c r="E20" s="7" t="s">
        <v>65</v>
      </c>
      <c r="F20" s="127"/>
      <c r="G20" s="127"/>
      <c r="H20" s="127"/>
      <c r="I20" s="127"/>
      <c r="J20" s="127"/>
      <c r="K20" s="127"/>
      <c r="L20" s="7"/>
    </row>
    <row r="21" spans="2:12" ht="13.5" thickBot="1" x14ac:dyDescent="0.35">
      <c r="B21" s="27"/>
      <c r="C21" s="28"/>
      <c r="D21" s="28"/>
      <c r="E21" s="112" t="s">
        <v>66</v>
      </c>
      <c r="F21" s="112"/>
      <c r="G21" s="7"/>
      <c r="H21" s="7"/>
      <c r="I21" s="7"/>
      <c r="J21" s="29"/>
      <c r="K21" s="67"/>
      <c r="L21" s="7"/>
    </row>
    <row r="22" spans="2:12" ht="13.5" thickBot="1" x14ac:dyDescent="0.35">
      <c r="B22" s="27"/>
      <c r="C22" s="28"/>
      <c r="D22" s="28"/>
      <c r="E22" s="112" t="s">
        <v>67</v>
      </c>
      <c r="F22" s="112"/>
      <c r="G22" s="112"/>
      <c r="H22" s="71" t="str">
        <f>IF($A$7=32," ",VLOOKUP(C19,CPI!$A$42:$E$81,5))</f>
        <v xml:space="preserve"> </v>
      </c>
      <c r="I22" s="7"/>
      <c r="J22" s="30"/>
      <c r="K22" s="67" t="str">
        <f>IF($A$7=32," ",H22*K21)</f>
        <v xml:space="preserve"> </v>
      </c>
      <c r="L22" s="7"/>
    </row>
    <row r="23" spans="2:12" ht="14" thickTop="1" thickBot="1" x14ac:dyDescent="0.35">
      <c r="B23" s="27"/>
      <c r="C23" s="28"/>
      <c r="D23" s="28"/>
      <c r="E23" s="7"/>
      <c r="F23" s="7"/>
      <c r="G23" s="7"/>
      <c r="H23" s="128" t="s">
        <v>68</v>
      </c>
      <c r="I23" s="128"/>
      <c r="J23" s="128"/>
      <c r="K23" s="31" t="str">
        <f>IF($A$7=32," ",SUM(K21+K22))</f>
        <v xml:space="preserve"> </v>
      </c>
      <c r="L23" s="7"/>
    </row>
    <row r="24" spans="2:12" ht="15" customHeight="1" x14ac:dyDescent="0.3">
      <c r="B24" s="27"/>
      <c r="C24" s="28"/>
      <c r="D24" s="28"/>
      <c r="E24" s="7"/>
      <c r="F24" s="7"/>
      <c r="G24" s="7"/>
      <c r="H24" s="7"/>
      <c r="I24" s="7"/>
      <c r="J24" s="7"/>
      <c r="K24" s="7"/>
      <c r="L24" s="7"/>
    </row>
    <row r="25" spans="2:12" ht="15" customHeight="1" x14ac:dyDescent="0.3">
      <c r="B25" s="32" t="s">
        <v>55</v>
      </c>
      <c r="C25" s="126" t="str">
        <f>IF($C$7=0," ",+C19+1)</f>
        <v xml:space="preserve"> </v>
      </c>
      <c r="D25" s="126"/>
      <c r="E25" s="111" t="s">
        <v>64</v>
      </c>
      <c r="F25" s="112"/>
      <c r="G25" s="112"/>
      <c r="H25" s="7"/>
      <c r="I25" s="7"/>
      <c r="J25" s="7"/>
      <c r="K25" s="7"/>
      <c r="L25" s="7"/>
    </row>
    <row r="26" spans="2:12" ht="15" customHeight="1" thickBot="1" x14ac:dyDescent="0.35">
      <c r="B26" s="27"/>
      <c r="C26" s="28"/>
      <c r="D26" s="28"/>
      <c r="E26" s="7" t="s">
        <v>65</v>
      </c>
      <c r="F26" s="127"/>
      <c r="G26" s="127"/>
      <c r="H26" s="127"/>
      <c r="I26" s="127"/>
      <c r="J26" s="127"/>
      <c r="K26" s="127"/>
      <c r="L26" s="7"/>
    </row>
    <row r="27" spans="2:12" ht="13.5" thickBot="1" x14ac:dyDescent="0.35">
      <c r="B27" s="27"/>
      <c r="C27" s="28"/>
      <c r="D27" s="28"/>
      <c r="E27" s="112" t="s">
        <v>66</v>
      </c>
      <c r="F27" s="112"/>
      <c r="G27" s="7"/>
      <c r="H27" s="7"/>
      <c r="I27" s="7"/>
      <c r="J27" s="29"/>
      <c r="K27" s="67"/>
      <c r="L27" s="7"/>
    </row>
    <row r="28" spans="2:12" ht="13.5" thickBot="1" x14ac:dyDescent="0.35">
      <c r="B28" s="27"/>
      <c r="C28" s="28"/>
      <c r="D28" s="28"/>
      <c r="E28" s="112" t="s">
        <v>67</v>
      </c>
      <c r="F28" s="112"/>
      <c r="G28" s="112"/>
      <c r="H28" s="71" t="str">
        <f>IF($A$7=32," ",VLOOKUP(C25,CPI!$A$42:$E$81,5))</f>
        <v xml:space="preserve"> </v>
      </c>
      <c r="I28" s="7"/>
      <c r="J28" s="30"/>
      <c r="K28" s="67" t="str">
        <f>IF($A$7=32," ",H28*K27)</f>
        <v xml:space="preserve"> </v>
      </c>
      <c r="L28" s="7"/>
    </row>
    <row r="29" spans="2:12" ht="14" thickTop="1" thickBot="1" x14ac:dyDescent="0.35">
      <c r="B29" s="27"/>
      <c r="C29" s="28"/>
      <c r="D29" s="28"/>
      <c r="E29" s="7"/>
      <c r="F29" s="7"/>
      <c r="G29" s="7"/>
      <c r="H29" s="128" t="s">
        <v>68</v>
      </c>
      <c r="I29" s="128"/>
      <c r="J29" s="128"/>
      <c r="K29" s="31" t="str">
        <f>IF($A$7=32," ",SUM(K27+K28))</f>
        <v xml:space="preserve"> </v>
      </c>
      <c r="L29" s="7"/>
    </row>
    <row r="30" spans="2:12" ht="15" customHeight="1" x14ac:dyDescent="0.3">
      <c r="B30" s="27"/>
      <c r="C30" s="28"/>
      <c r="D30" s="28"/>
      <c r="E30" s="7"/>
      <c r="F30" s="7"/>
      <c r="G30" s="7"/>
      <c r="H30" s="7"/>
      <c r="I30" s="7"/>
      <c r="J30" s="7"/>
      <c r="K30" s="7"/>
      <c r="L30" s="7"/>
    </row>
    <row r="31" spans="2:12" ht="15" customHeight="1" x14ac:dyDescent="0.3">
      <c r="B31" s="32" t="s">
        <v>56</v>
      </c>
      <c r="C31" s="126" t="str">
        <f>IF($C$7=0," ",+C25+1)</f>
        <v xml:space="preserve"> </v>
      </c>
      <c r="D31" s="126"/>
      <c r="E31" s="111" t="s">
        <v>64</v>
      </c>
      <c r="F31" s="112"/>
      <c r="G31" s="112"/>
      <c r="H31" s="7"/>
      <c r="I31" s="7"/>
      <c r="J31" s="7"/>
      <c r="K31" s="7"/>
      <c r="L31" s="7"/>
    </row>
    <row r="32" spans="2:12" ht="15" customHeight="1" thickBot="1" x14ac:dyDescent="0.35">
      <c r="B32" s="27"/>
      <c r="C32" s="28"/>
      <c r="D32" s="28"/>
      <c r="E32" s="7" t="s">
        <v>65</v>
      </c>
      <c r="F32" s="127"/>
      <c r="G32" s="127"/>
      <c r="H32" s="127"/>
      <c r="I32" s="127"/>
      <c r="J32" s="127"/>
      <c r="K32" s="127"/>
      <c r="L32" s="7"/>
    </row>
    <row r="33" spans="2:12" ht="13.5" thickBot="1" x14ac:dyDescent="0.35">
      <c r="B33" s="27"/>
      <c r="C33" s="28"/>
      <c r="D33" s="28"/>
      <c r="E33" s="112" t="s">
        <v>66</v>
      </c>
      <c r="F33" s="112"/>
      <c r="G33" s="7"/>
      <c r="H33" s="7"/>
      <c r="I33" s="7"/>
      <c r="J33" s="29"/>
      <c r="K33" s="67"/>
      <c r="L33" s="7"/>
    </row>
    <row r="34" spans="2:12" ht="13.5" thickBot="1" x14ac:dyDescent="0.35">
      <c r="B34" s="27"/>
      <c r="C34" s="28"/>
      <c r="D34" s="28"/>
      <c r="E34" s="112" t="s">
        <v>67</v>
      </c>
      <c r="F34" s="112"/>
      <c r="G34" s="112"/>
      <c r="H34" s="71" t="str">
        <f>IF($A$7=32," ",VLOOKUP(C31,CPI!$A$42:$E$81,5))</f>
        <v xml:space="preserve"> </v>
      </c>
      <c r="I34" s="7"/>
      <c r="J34" s="30"/>
      <c r="K34" s="67" t="str">
        <f>IF($A$7=32," ",H34*K33)</f>
        <v xml:space="preserve"> </v>
      </c>
      <c r="L34" s="7"/>
    </row>
    <row r="35" spans="2:12" ht="14" thickTop="1" thickBot="1" x14ac:dyDescent="0.35">
      <c r="B35" s="27"/>
      <c r="C35" s="28"/>
      <c r="D35" s="28"/>
      <c r="E35" s="7"/>
      <c r="F35" s="7"/>
      <c r="G35" s="7"/>
      <c r="H35" s="128" t="s">
        <v>68</v>
      </c>
      <c r="I35" s="128"/>
      <c r="J35" s="128"/>
      <c r="K35" s="31" t="str">
        <f>IF($A$7=32," ",SUM(K33+K34))</f>
        <v xml:space="preserve"> </v>
      </c>
      <c r="L35" s="7"/>
    </row>
    <row r="36" spans="2:12" ht="15" customHeight="1" x14ac:dyDescent="0.3">
      <c r="B36" s="27"/>
      <c r="C36" s="28"/>
      <c r="D36" s="28"/>
      <c r="E36" s="7"/>
      <c r="F36" s="7"/>
      <c r="G36" s="7"/>
      <c r="H36" s="7"/>
      <c r="I36" s="7"/>
      <c r="J36" s="7"/>
      <c r="K36" s="7"/>
      <c r="L36" s="7"/>
    </row>
    <row r="37" spans="2:12" ht="15" customHeight="1" x14ac:dyDescent="0.3">
      <c r="B37" s="32" t="s">
        <v>69</v>
      </c>
      <c r="C37" s="126" t="str">
        <f>IF($C$7=0," ",+C31+1)</f>
        <v xml:space="preserve"> </v>
      </c>
      <c r="D37" s="126"/>
      <c r="E37" s="111" t="s">
        <v>64</v>
      </c>
      <c r="F37" s="112"/>
      <c r="G37" s="112"/>
      <c r="H37" s="7"/>
      <c r="I37" s="7"/>
      <c r="J37" s="7"/>
      <c r="K37" s="7"/>
      <c r="L37" s="7"/>
    </row>
    <row r="38" spans="2:12" ht="15" customHeight="1" thickBot="1" x14ac:dyDescent="0.35">
      <c r="B38" s="27"/>
      <c r="C38" s="28"/>
      <c r="D38" s="28"/>
      <c r="E38" s="7" t="s">
        <v>65</v>
      </c>
      <c r="F38" s="127"/>
      <c r="G38" s="127"/>
      <c r="H38" s="127"/>
      <c r="I38" s="127"/>
      <c r="J38" s="127"/>
      <c r="K38" s="127"/>
      <c r="L38" s="7"/>
    </row>
    <row r="39" spans="2:12" ht="13.5" thickBot="1" x14ac:dyDescent="0.35">
      <c r="B39" s="27"/>
      <c r="C39" s="28"/>
      <c r="D39" s="28"/>
      <c r="E39" s="112" t="s">
        <v>66</v>
      </c>
      <c r="F39" s="112"/>
      <c r="G39" s="7"/>
      <c r="H39" s="7"/>
      <c r="I39" s="7"/>
      <c r="J39" s="29"/>
      <c r="K39" s="67"/>
      <c r="L39" s="7"/>
    </row>
    <row r="40" spans="2:12" ht="13.5" thickBot="1" x14ac:dyDescent="0.35">
      <c r="B40" s="27"/>
      <c r="C40" s="28"/>
      <c r="D40" s="28"/>
      <c r="E40" s="112" t="s">
        <v>67</v>
      </c>
      <c r="F40" s="112"/>
      <c r="G40" s="112"/>
      <c r="H40" s="71" t="str">
        <f>IF($A$7=32," ",VLOOKUP(C37,CPI!$A$42:$E$81,5))</f>
        <v xml:space="preserve"> </v>
      </c>
      <c r="I40" s="7"/>
      <c r="J40" s="30"/>
      <c r="K40" s="67" t="str">
        <f>IF($A$7=32," ",H40*K39)</f>
        <v xml:space="preserve"> </v>
      </c>
      <c r="L40" s="7"/>
    </row>
    <row r="41" spans="2:12" ht="14" thickTop="1" thickBot="1" x14ac:dyDescent="0.35">
      <c r="B41" s="27"/>
      <c r="C41" s="28"/>
      <c r="D41" s="28"/>
      <c r="E41" s="7"/>
      <c r="F41" s="7"/>
      <c r="G41" s="7"/>
      <c r="H41" s="128" t="s">
        <v>68</v>
      </c>
      <c r="I41" s="128"/>
      <c r="J41" s="128"/>
      <c r="K41" s="31" t="str">
        <f>IF($A$7=32," ",SUM(K39+K40))</f>
        <v xml:space="preserve"> </v>
      </c>
      <c r="L41" s="7"/>
    </row>
    <row r="42" spans="2:12" ht="15" customHeight="1" x14ac:dyDescent="0.3">
      <c r="B42" s="27"/>
      <c r="C42" s="28"/>
      <c r="D42" s="28"/>
      <c r="E42" s="7"/>
      <c r="F42" s="7"/>
      <c r="G42" s="7"/>
      <c r="H42" s="7"/>
      <c r="I42" s="7"/>
      <c r="J42" s="7"/>
      <c r="K42" s="7"/>
      <c r="L42" s="7"/>
    </row>
    <row r="43" spans="2:12" ht="15" customHeight="1" x14ac:dyDescent="0.3">
      <c r="B43" s="32" t="s">
        <v>70</v>
      </c>
      <c r="C43" s="126" t="str">
        <f>IF($C$7=0," ",+C37+1)</f>
        <v xml:space="preserve"> </v>
      </c>
      <c r="D43" s="126"/>
      <c r="E43" s="111" t="s">
        <v>64</v>
      </c>
      <c r="F43" s="112"/>
      <c r="G43" s="112"/>
      <c r="H43" s="7"/>
      <c r="I43" s="7"/>
      <c r="J43" s="7"/>
      <c r="K43" s="7"/>
      <c r="L43" s="7"/>
    </row>
    <row r="44" spans="2:12" ht="15" customHeight="1" thickBot="1" x14ac:dyDescent="0.35">
      <c r="B44" s="27"/>
      <c r="C44" s="28"/>
      <c r="D44" s="28"/>
      <c r="E44" s="7" t="s">
        <v>65</v>
      </c>
      <c r="F44" s="127"/>
      <c r="G44" s="127"/>
      <c r="H44" s="127"/>
      <c r="I44" s="127"/>
      <c r="J44" s="127"/>
      <c r="K44" s="127"/>
      <c r="L44" s="7"/>
    </row>
    <row r="45" spans="2:12" ht="13.5" thickBot="1" x14ac:dyDescent="0.35">
      <c r="B45" s="27"/>
      <c r="C45" s="28"/>
      <c r="D45" s="28"/>
      <c r="E45" s="112" t="s">
        <v>66</v>
      </c>
      <c r="F45" s="112"/>
      <c r="G45" s="7"/>
      <c r="H45" s="7"/>
      <c r="I45" s="7"/>
      <c r="J45" s="29"/>
      <c r="K45" s="67"/>
      <c r="L45" s="7"/>
    </row>
    <row r="46" spans="2:12" ht="13.5" thickBot="1" x14ac:dyDescent="0.35">
      <c r="B46" s="27"/>
      <c r="C46" s="28"/>
      <c r="D46" s="28"/>
      <c r="E46" s="112" t="s">
        <v>67</v>
      </c>
      <c r="F46" s="112"/>
      <c r="G46" s="112"/>
      <c r="H46" s="71" t="str">
        <f>IF($A$7=32," ",VLOOKUP(C43,CPI!$A$42:$E$81,5))</f>
        <v xml:space="preserve"> </v>
      </c>
      <c r="I46" s="7"/>
      <c r="J46" s="30"/>
      <c r="K46" s="67" t="str">
        <f>IF($A$7=32," ",H46*K45)</f>
        <v xml:space="preserve"> </v>
      </c>
      <c r="L46" s="7"/>
    </row>
    <row r="47" spans="2:12" ht="14" thickTop="1" thickBot="1" x14ac:dyDescent="0.35">
      <c r="B47" s="27"/>
      <c r="C47" s="28"/>
      <c r="D47" s="28"/>
      <c r="E47" s="7"/>
      <c r="F47" s="7"/>
      <c r="G47" s="7"/>
      <c r="H47" s="128" t="s">
        <v>68</v>
      </c>
      <c r="I47" s="128"/>
      <c r="J47" s="128"/>
      <c r="K47" s="31" t="str">
        <f>IF($A$7=32," ",SUM(K45+K46))</f>
        <v xml:space="preserve"> </v>
      </c>
      <c r="L47" s="7"/>
    </row>
    <row r="48" spans="2:12" ht="15" customHeight="1" x14ac:dyDescent="0.3">
      <c r="B48" s="27"/>
      <c r="C48" s="28"/>
      <c r="D48" s="28"/>
      <c r="E48" s="7"/>
      <c r="F48" s="7"/>
      <c r="G48" s="7"/>
      <c r="H48" s="7"/>
      <c r="I48" s="7"/>
      <c r="J48" s="7"/>
      <c r="K48" s="7"/>
      <c r="L48" s="7"/>
    </row>
    <row r="49" spans="2:12" ht="15" customHeight="1" x14ac:dyDescent="0.3">
      <c r="B49" s="32" t="s">
        <v>71</v>
      </c>
      <c r="C49" s="126" t="str">
        <f>IF($C$7=0," ",+C43+1)</f>
        <v xml:space="preserve"> </v>
      </c>
      <c r="D49" s="126"/>
      <c r="E49" s="111" t="s">
        <v>64</v>
      </c>
      <c r="F49" s="112"/>
      <c r="G49" s="112"/>
      <c r="H49" s="7"/>
      <c r="I49" s="7"/>
      <c r="J49" s="7"/>
      <c r="K49" s="7"/>
      <c r="L49" s="7"/>
    </row>
    <row r="50" spans="2:12" ht="15" customHeight="1" thickBot="1" x14ac:dyDescent="0.35">
      <c r="B50" s="27"/>
      <c r="C50" s="28"/>
      <c r="D50" s="28"/>
      <c r="E50" s="7" t="s">
        <v>65</v>
      </c>
      <c r="F50" s="127"/>
      <c r="G50" s="127"/>
      <c r="H50" s="127"/>
      <c r="I50" s="127"/>
      <c r="J50" s="127"/>
      <c r="K50" s="127"/>
      <c r="L50" s="7"/>
    </row>
    <row r="51" spans="2:12" ht="13.5" thickBot="1" x14ac:dyDescent="0.35">
      <c r="B51" s="27"/>
      <c r="C51" s="28"/>
      <c r="D51" s="28"/>
      <c r="E51" s="112" t="s">
        <v>66</v>
      </c>
      <c r="F51" s="112"/>
      <c r="G51" s="7"/>
      <c r="H51" s="7"/>
      <c r="I51" s="7"/>
      <c r="J51" s="29"/>
      <c r="K51" s="67"/>
      <c r="L51" s="7"/>
    </row>
    <row r="52" spans="2:12" ht="13.5" thickBot="1" x14ac:dyDescent="0.35">
      <c r="B52" s="27"/>
      <c r="C52" s="28"/>
      <c r="D52" s="28"/>
      <c r="E52" s="112" t="s">
        <v>67</v>
      </c>
      <c r="F52" s="112"/>
      <c r="G52" s="112"/>
      <c r="H52" s="71" t="str">
        <f>IF($A$7=32," ",VLOOKUP(C49,CPI!$A$42:$E$81,5))</f>
        <v xml:space="preserve"> </v>
      </c>
      <c r="I52" s="7"/>
      <c r="J52" s="30"/>
      <c r="K52" s="67" t="str">
        <f>IF($A$7=32," ",H52*K51)</f>
        <v xml:space="preserve"> </v>
      </c>
      <c r="L52" s="7"/>
    </row>
    <row r="53" spans="2:12" ht="14" thickTop="1" thickBot="1" x14ac:dyDescent="0.35">
      <c r="B53" s="27"/>
      <c r="C53" s="28"/>
      <c r="D53" s="28"/>
      <c r="E53" s="7"/>
      <c r="F53" s="7"/>
      <c r="G53" s="7"/>
      <c r="H53" s="128" t="s">
        <v>68</v>
      </c>
      <c r="I53" s="128"/>
      <c r="J53" s="128"/>
      <c r="K53" s="31" t="str">
        <f>IF($A$7=32," ",SUM(K51+K52))</f>
        <v xml:space="preserve"> </v>
      </c>
      <c r="L53" s="7"/>
    </row>
    <row r="54" spans="2:12" ht="15" customHeight="1" x14ac:dyDescent="0.3">
      <c r="B54" s="27"/>
      <c r="C54" s="28"/>
      <c r="D54" s="28"/>
      <c r="E54" s="7"/>
      <c r="F54" s="7"/>
      <c r="G54" s="7"/>
      <c r="H54" s="7"/>
      <c r="I54" s="7"/>
      <c r="J54" s="7"/>
      <c r="K54" s="7"/>
      <c r="L54" s="7"/>
    </row>
    <row r="55" spans="2:12" ht="15" customHeight="1" x14ac:dyDescent="0.3">
      <c r="B55" s="32" t="s">
        <v>72</v>
      </c>
      <c r="C55" s="126" t="str">
        <f>IF($C$7=0," ",+C49+1)</f>
        <v xml:space="preserve"> </v>
      </c>
      <c r="D55" s="126"/>
      <c r="E55" s="111" t="s">
        <v>64</v>
      </c>
      <c r="F55" s="112"/>
      <c r="G55" s="112"/>
      <c r="H55" s="7"/>
      <c r="I55" s="7"/>
      <c r="J55" s="7"/>
      <c r="K55" s="7"/>
      <c r="L55" s="7"/>
    </row>
    <row r="56" spans="2:12" ht="15" customHeight="1" thickBot="1" x14ac:dyDescent="0.35">
      <c r="B56" s="27"/>
      <c r="C56" s="28"/>
      <c r="D56" s="28"/>
      <c r="E56" s="7" t="s">
        <v>65</v>
      </c>
      <c r="F56" s="127"/>
      <c r="G56" s="127"/>
      <c r="H56" s="127"/>
      <c r="I56" s="127"/>
      <c r="J56" s="127"/>
      <c r="K56" s="127"/>
      <c r="L56" s="7"/>
    </row>
    <row r="57" spans="2:12" ht="13.5" thickBot="1" x14ac:dyDescent="0.35">
      <c r="B57" s="27"/>
      <c r="C57" s="28"/>
      <c r="D57" s="28"/>
      <c r="E57" s="112" t="s">
        <v>66</v>
      </c>
      <c r="F57" s="112"/>
      <c r="G57" s="7"/>
      <c r="H57" s="66"/>
      <c r="I57" s="7"/>
      <c r="J57" s="29"/>
      <c r="K57" s="67"/>
      <c r="L57" s="7"/>
    </row>
    <row r="58" spans="2:12" ht="14" thickTop="1" thickBot="1" x14ac:dyDescent="0.35">
      <c r="B58" s="27"/>
      <c r="C58" s="28"/>
      <c r="D58" s="28"/>
      <c r="E58" s="112" t="s">
        <v>67</v>
      </c>
      <c r="F58" s="112"/>
      <c r="G58" s="112"/>
      <c r="H58" s="71" t="str">
        <f>IF($A$7=32," ",VLOOKUP(C55,CPI!$A$42:$E$81,5))</f>
        <v xml:space="preserve"> </v>
      </c>
      <c r="I58" s="7"/>
      <c r="J58" s="30"/>
      <c r="K58" s="67" t="str">
        <f>IF($A$7=32," ",H58*K57)</f>
        <v xml:space="preserve"> </v>
      </c>
      <c r="L58" s="7"/>
    </row>
    <row r="59" spans="2:12" ht="14" thickTop="1" thickBot="1" x14ac:dyDescent="0.35">
      <c r="B59" s="27"/>
      <c r="C59" s="28"/>
      <c r="D59" s="28"/>
      <c r="E59" s="7"/>
      <c r="F59" s="7"/>
      <c r="G59" s="7"/>
      <c r="H59" s="128" t="s">
        <v>68</v>
      </c>
      <c r="I59" s="128"/>
      <c r="J59" s="128"/>
      <c r="K59" s="31" t="str">
        <f>IF($A$7=32," ",SUM(K57+K58))</f>
        <v xml:space="preserve"> </v>
      </c>
      <c r="L59" s="7"/>
    </row>
    <row r="60" spans="2:12" ht="15" customHeight="1" x14ac:dyDescent="0.3">
      <c r="B60" s="27"/>
      <c r="C60" s="28"/>
      <c r="D60" s="28"/>
      <c r="E60" s="7"/>
      <c r="F60" s="7"/>
      <c r="G60" s="7"/>
      <c r="H60" s="7"/>
      <c r="I60" s="7"/>
      <c r="J60" s="7"/>
      <c r="K60" s="7"/>
      <c r="L60" s="7"/>
    </row>
    <row r="61" spans="2:12" ht="15" customHeight="1" x14ac:dyDescent="0.3">
      <c r="B61" s="32" t="s">
        <v>73</v>
      </c>
      <c r="C61" s="126" t="str">
        <f>IF($C$7=0," ",+C55+1)</f>
        <v xml:space="preserve"> </v>
      </c>
      <c r="D61" s="126"/>
      <c r="E61" s="111" t="s">
        <v>64</v>
      </c>
      <c r="F61" s="112"/>
      <c r="G61" s="112"/>
      <c r="H61" s="7"/>
      <c r="I61" s="7"/>
      <c r="J61" s="7"/>
      <c r="K61" s="7"/>
      <c r="L61" s="7"/>
    </row>
    <row r="62" spans="2:12" ht="15" customHeight="1" thickBot="1" x14ac:dyDescent="0.35">
      <c r="B62" s="27"/>
      <c r="C62" s="28"/>
      <c r="D62" s="28"/>
      <c r="E62" s="7" t="s">
        <v>65</v>
      </c>
      <c r="F62" s="127"/>
      <c r="G62" s="127"/>
      <c r="H62" s="127"/>
      <c r="I62" s="127"/>
      <c r="J62" s="127"/>
      <c r="K62" s="127"/>
      <c r="L62" s="7"/>
    </row>
    <row r="63" spans="2:12" ht="13.5" thickBot="1" x14ac:dyDescent="0.35">
      <c r="B63" s="27"/>
      <c r="C63" s="28"/>
      <c r="D63" s="28"/>
      <c r="E63" s="112" t="s">
        <v>66</v>
      </c>
      <c r="F63" s="112"/>
      <c r="G63" s="7"/>
      <c r="H63" s="7"/>
      <c r="I63" s="7"/>
      <c r="J63" s="29"/>
      <c r="K63" s="67"/>
      <c r="L63" s="7"/>
    </row>
    <row r="64" spans="2:12" ht="13.5" thickBot="1" x14ac:dyDescent="0.35">
      <c r="B64" s="27"/>
      <c r="C64" s="28"/>
      <c r="D64" s="28"/>
      <c r="E64" s="112" t="s">
        <v>67</v>
      </c>
      <c r="F64" s="112"/>
      <c r="G64" s="112"/>
      <c r="H64" s="71" t="str">
        <f>IF($A$7=32," ",VLOOKUP(C61,CPI!$A$42:$E$81,5))</f>
        <v xml:space="preserve"> </v>
      </c>
      <c r="I64" s="7"/>
      <c r="J64" s="30"/>
      <c r="K64" s="67" t="str">
        <f>IF($A$7=32," ",H64*K63)</f>
        <v xml:space="preserve"> </v>
      </c>
      <c r="L64" s="7"/>
    </row>
    <row r="65" spans="2:12" ht="14" thickTop="1" thickBot="1" x14ac:dyDescent="0.35">
      <c r="B65" s="27"/>
      <c r="C65" s="28"/>
      <c r="D65" s="28"/>
      <c r="E65" s="7"/>
      <c r="F65" s="7"/>
      <c r="G65" s="7"/>
      <c r="H65" s="128" t="s">
        <v>68</v>
      </c>
      <c r="I65" s="128"/>
      <c r="J65" s="128"/>
      <c r="K65" s="31" t="str">
        <f>IF($A$7=32," ",SUM(K63+K64))</f>
        <v xml:space="preserve"> </v>
      </c>
      <c r="L65" s="7"/>
    </row>
    <row r="66" spans="2:12" ht="15" customHeight="1" x14ac:dyDescent="0.3">
      <c r="B66" s="27"/>
      <c r="C66" s="28"/>
      <c r="D66" s="28"/>
      <c r="E66" s="7"/>
      <c r="F66" s="7"/>
      <c r="G66" s="7"/>
      <c r="H66" s="7"/>
      <c r="I66" s="7"/>
      <c r="J66" s="7"/>
      <c r="K66" s="7"/>
      <c r="L66" s="7"/>
    </row>
    <row r="67" spans="2:12" ht="15" customHeight="1" x14ac:dyDescent="0.3">
      <c r="B67" s="32" t="s">
        <v>74</v>
      </c>
      <c r="C67" s="126" t="str">
        <f>IF($C$7=0," ",+C61+1)</f>
        <v xml:space="preserve"> </v>
      </c>
      <c r="D67" s="126"/>
      <c r="E67" s="111" t="s">
        <v>64</v>
      </c>
      <c r="F67" s="112"/>
      <c r="G67" s="112"/>
      <c r="H67" s="7"/>
      <c r="I67" s="7"/>
      <c r="J67" s="7"/>
      <c r="K67" s="7"/>
      <c r="L67" s="7"/>
    </row>
    <row r="68" spans="2:12" ht="15" customHeight="1" thickBot="1" x14ac:dyDescent="0.35">
      <c r="B68" s="27"/>
      <c r="C68" s="28"/>
      <c r="D68" s="28"/>
      <c r="E68" s="7" t="s">
        <v>65</v>
      </c>
      <c r="F68" s="127"/>
      <c r="G68" s="127"/>
      <c r="H68" s="127"/>
      <c r="I68" s="127"/>
      <c r="J68" s="127"/>
      <c r="K68" s="127"/>
      <c r="L68" s="7"/>
    </row>
    <row r="69" spans="2:12" ht="13.5" thickBot="1" x14ac:dyDescent="0.35">
      <c r="B69" s="27"/>
      <c r="C69" s="28"/>
      <c r="D69" s="28"/>
      <c r="E69" s="112" t="s">
        <v>66</v>
      </c>
      <c r="F69" s="112"/>
      <c r="G69" s="7"/>
      <c r="H69" s="7"/>
      <c r="I69" s="7"/>
      <c r="J69" s="29"/>
      <c r="K69" s="67"/>
      <c r="L69" s="7"/>
    </row>
    <row r="70" spans="2:12" ht="13.5" thickBot="1" x14ac:dyDescent="0.35">
      <c r="B70" s="27"/>
      <c r="C70" s="28"/>
      <c r="D70" s="28"/>
      <c r="E70" s="112" t="s">
        <v>67</v>
      </c>
      <c r="F70" s="112"/>
      <c r="G70" s="112"/>
      <c r="H70" s="71" t="str">
        <f>IF($A$7=32," ",VLOOKUP(C67,CPI!$A$42:$E$81,5))</f>
        <v xml:space="preserve"> </v>
      </c>
      <c r="I70" s="7"/>
      <c r="J70" s="30"/>
      <c r="K70" s="67" t="str">
        <f>IF($A$7=32," ",H70*K69)</f>
        <v xml:space="preserve"> </v>
      </c>
      <c r="L70" s="7"/>
    </row>
    <row r="71" spans="2:12" ht="14" thickTop="1" thickBot="1" x14ac:dyDescent="0.35">
      <c r="B71" s="27"/>
      <c r="C71" s="28"/>
      <c r="D71" s="28"/>
      <c r="E71" s="7"/>
      <c r="F71" s="7"/>
      <c r="G71" s="7"/>
      <c r="H71" s="128" t="s">
        <v>68</v>
      </c>
      <c r="I71" s="128"/>
      <c r="J71" s="128"/>
      <c r="K71" s="31" t="str">
        <f>IF($A$7=32," ",SUM(K69+K70))</f>
        <v xml:space="preserve"> </v>
      </c>
      <c r="L71" s="7"/>
    </row>
    <row r="72" spans="2:12" ht="15" customHeight="1" x14ac:dyDescent="0.3">
      <c r="B72" s="27"/>
      <c r="C72" s="28"/>
      <c r="D72" s="28"/>
      <c r="E72" s="7"/>
      <c r="F72" s="7"/>
      <c r="G72" s="7"/>
      <c r="H72" s="7"/>
      <c r="I72" s="7"/>
      <c r="J72" s="7"/>
      <c r="K72" s="7"/>
      <c r="L72" s="7"/>
    </row>
    <row r="73" spans="2:12" ht="15" customHeight="1" x14ac:dyDescent="0.3">
      <c r="B73" s="32" t="s">
        <v>75</v>
      </c>
      <c r="C73" s="126" t="str">
        <f>IF($C$7=0," ",+C67+1)</f>
        <v xml:space="preserve"> </v>
      </c>
      <c r="D73" s="126"/>
      <c r="E73" s="111" t="s">
        <v>64</v>
      </c>
      <c r="F73" s="112"/>
      <c r="G73" s="112"/>
      <c r="H73" s="7"/>
      <c r="I73" s="7"/>
      <c r="J73" s="7"/>
      <c r="K73" s="7"/>
      <c r="L73" s="7"/>
    </row>
    <row r="74" spans="2:12" ht="15" customHeight="1" thickBot="1" x14ac:dyDescent="0.35">
      <c r="B74" s="27"/>
      <c r="C74" s="28"/>
      <c r="D74" s="28"/>
      <c r="E74" s="7" t="s">
        <v>65</v>
      </c>
      <c r="F74" s="127"/>
      <c r="G74" s="127"/>
      <c r="H74" s="127"/>
      <c r="I74" s="127"/>
      <c r="J74" s="127"/>
      <c r="K74" s="127"/>
      <c r="L74" s="7"/>
    </row>
    <row r="75" spans="2:12" ht="13.5" thickBot="1" x14ac:dyDescent="0.35">
      <c r="B75" s="27"/>
      <c r="C75" s="28"/>
      <c r="D75" s="28"/>
      <c r="E75" s="112" t="s">
        <v>66</v>
      </c>
      <c r="F75" s="112"/>
      <c r="G75" s="7"/>
      <c r="H75" s="7"/>
      <c r="I75" s="7"/>
      <c r="J75" s="29"/>
      <c r="K75" s="67"/>
      <c r="L75" s="7"/>
    </row>
    <row r="76" spans="2:12" ht="13.5" thickBot="1" x14ac:dyDescent="0.35">
      <c r="B76" s="27"/>
      <c r="C76" s="28"/>
      <c r="D76" s="28"/>
      <c r="E76" s="112" t="s">
        <v>67</v>
      </c>
      <c r="F76" s="112"/>
      <c r="G76" s="112"/>
      <c r="H76" s="71" t="str">
        <f>IF($A$7=32," ",VLOOKUP(C73,CPI!$A$42:$E$81,5))</f>
        <v xml:space="preserve"> </v>
      </c>
      <c r="I76" s="7"/>
      <c r="J76" s="30"/>
      <c r="K76" s="67" t="str">
        <f>IF($A$7=32," ",H76*K75)</f>
        <v xml:space="preserve"> </v>
      </c>
      <c r="L76" s="7"/>
    </row>
    <row r="77" spans="2:12" ht="14" thickTop="1" thickBot="1" x14ac:dyDescent="0.35">
      <c r="B77" s="27"/>
      <c r="C77" s="28"/>
      <c r="D77" s="28"/>
      <c r="E77" s="7"/>
      <c r="F77" s="7"/>
      <c r="G77" s="7"/>
      <c r="H77" s="128" t="s">
        <v>68</v>
      </c>
      <c r="I77" s="128"/>
      <c r="J77" s="128"/>
      <c r="K77" s="31" t="str">
        <f>IF($A$7=32," ",SUM(K75+K76))</f>
        <v xml:space="preserve"> </v>
      </c>
      <c r="L77" s="7"/>
    </row>
    <row r="78" spans="2:12" ht="15" customHeight="1" x14ac:dyDescent="0.3">
      <c r="B78" s="27"/>
      <c r="C78" s="28"/>
      <c r="D78" s="28"/>
      <c r="E78" s="7"/>
      <c r="F78" s="7"/>
      <c r="G78" s="7"/>
      <c r="H78" s="7"/>
      <c r="I78" s="7"/>
      <c r="J78" s="7"/>
      <c r="K78" s="7"/>
      <c r="L78" s="7"/>
    </row>
    <row r="79" spans="2:12" ht="15" customHeight="1" x14ac:dyDescent="0.3">
      <c r="B79" s="32" t="s">
        <v>76</v>
      </c>
      <c r="C79" s="126" t="str">
        <f>IF($C$7=0," ",+C73+1)</f>
        <v xml:space="preserve"> </v>
      </c>
      <c r="D79" s="126"/>
      <c r="E79" s="111" t="s">
        <v>64</v>
      </c>
      <c r="F79" s="112"/>
      <c r="G79" s="112"/>
      <c r="H79" s="7"/>
      <c r="I79" s="7"/>
      <c r="J79" s="7"/>
      <c r="K79" s="7"/>
      <c r="L79" s="7"/>
    </row>
    <row r="80" spans="2:12" ht="15" customHeight="1" thickBot="1" x14ac:dyDescent="0.35">
      <c r="B80" s="27"/>
      <c r="C80" s="28"/>
      <c r="D80" s="28"/>
      <c r="E80" s="7" t="s">
        <v>65</v>
      </c>
      <c r="F80" s="127"/>
      <c r="G80" s="127"/>
      <c r="H80" s="127"/>
      <c r="I80" s="127"/>
      <c r="J80" s="127"/>
      <c r="K80" s="127"/>
      <c r="L80" s="7"/>
    </row>
    <row r="81" spans="2:12" ht="13.5" thickBot="1" x14ac:dyDescent="0.35">
      <c r="B81" s="27"/>
      <c r="C81" s="28"/>
      <c r="D81" s="28"/>
      <c r="E81" s="112" t="s">
        <v>66</v>
      </c>
      <c r="F81" s="112"/>
      <c r="G81" s="7"/>
      <c r="H81" s="7"/>
      <c r="I81" s="7"/>
      <c r="J81" s="29"/>
      <c r="K81" s="67"/>
      <c r="L81" s="7"/>
    </row>
    <row r="82" spans="2:12" ht="13.5" thickBot="1" x14ac:dyDescent="0.35">
      <c r="B82" s="27"/>
      <c r="C82" s="28"/>
      <c r="D82" s="28"/>
      <c r="E82" s="112" t="s">
        <v>67</v>
      </c>
      <c r="F82" s="112"/>
      <c r="G82" s="112"/>
      <c r="H82" s="71" t="str">
        <f>IF($A$7=32," ",VLOOKUP(C79,CPI!$A$42:$E$81,5))</f>
        <v xml:space="preserve"> </v>
      </c>
      <c r="I82" s="7"/>
      <c r="J82" s="30"/>
      <c r="K82" s="67" t="str">
        <f>IF($A$7=32," ",H82*K81)</f>
        <v xml:space="preserve"> </v>
      </c>
      <c r="L82" s="7"/>
    </row>
    <row r="83" spans="2:12" ht="14" thickTop="1" thickBot="1" x14ac:dyDescent="0.35">
      <c r="B83" s="27"/>
      <c r="C83" s="28"/>
      <c r="D83" s="28"/>
      <c r="E83" s="7"/>
      <c r="F83" s="7"/>
      <c r="G83" s="7"/>
      <c r="H83" s="128" t="s">
        <v>68</v>
      </c>
      <c r="I83" s="128"/>
      <c r="J83" s="128"/>
      <c r="K83" s="31" t="str">
        <f>IF($A$7=32," ",SUM(K81+K82))</f>
        <v xml:space="preserve"> </v>
      </c>
      <c r="L83" s="7"/>
    </row>
    <row r="84" spans="2:12" ht="15" customHeight="1" x14ac:dyDescent="0.3">
      <c r="B84" s="27"/>
      <c r="C84" s="28"/>
      <c r="D84" s="28"/>
      <c r="E84" s="7"/>
      <c r="F84" s="7"/>
      <c r="G84" s="7"/>
      <c r="H84" s="7"/>
      <c r="I84" s="7"/>
      <c r="J84" s="7"/>
      <c r="K84" s="7"/>
      <c r="L84" s="7"/>
    </row>
    <row r="85" spans="2:12" ht="15" customHeight="1" x14ac:dyDescent="0.3">
      <c r="B85" s="32" t="s">
        <v>77</v>
      </c>
      <c r="C85" s="126" t="str">
        <f>IF($C$7=0," ",+C79+1)</f>
        <v xml:space="preserve"> </v>
      </c>
      <c r="D85" s="126"/>
      <c r="E85" s="111" t="s">
        <v>64</v>
      </c>
      <c r="F85" s="112"/>
      <c r="G85" s="112"/>
      <c r="H85" s="7"/>
      <c r="I85" s="7"/>
      <c r="J85" s="7"/>
      <c r="K85" s="7"/>
      <c r="L85" s="7"/>
    </row>
    <row r="86" spans="2:12" ht="15" customHeight="1" thickBot="1" x14ac:dyDescent="0.35">
      <c r="B86" s="27"/>
      <c r="C86" s="28"/>
      <c r="D86" s="28"/>
      <c r="E86" s="7" t="s">
        <v>65</v>
      </c>
      <c r="F86" s="127"/>
      <c r="G86" s="127"/>
      <c r="H86" s="127"/>
      <c r="I86" s="127"/>
      <c r="J86" s="127"/>
      <c r="K86" s="127"/>
      <c r="L86" s="7"/>
    </row>
    <row r="87" spans="2:12" ht="13.5" thickBot="1" x14ac:dyDescent="0.35">
      <c r="B87" s="27"/>
      <c r="C87" s="28"/>
      <c r="D87" s="28"/>
      <c r="E87" s="112" t="s">
        <v>66</v>
      </c>
      <c r="F87" s="112"/>
      <c r="G87" s="7"/>
      <c r="H87" s="7"/>
      <c r="I87" s="7"/>
      <c r="J87" s="29"/>
      <c r="K87" s="67"/>
      <c r="L87" s="7"/>
    </row>
    <row r="88" spans="2:12" ht="13.5" thickBot="1" x14ac:dyDescent="0.35">
      <c r="B88" s="27"/>
      <c r="C88" s="28"/>
      <c r="D88" s="28"/>
      <c r="E88" s="112" t="s">
        <v>67</v>
      </c>
      <c r="F88" s="112"/>
      <c r="G88" s="112"/>
      <c r="H88" s="71" t="str">
        <f>IF($A$7=32," ",VLOOKUP(C85,CPI!$A$42:$E$81,5))</f>
        <v xml:space="preserve"> </v>
      </c>
      <c r="I88" s="7"/>
      <c r="J88" s="30"/>
      <c r="K88" s="67" t="str">
        <f>IF($A$7=32," ",H88*K87)</f>
        <v xml:space="preserve"> </v>
      </c>
      <c r="L88" s="7"/>
    </row>
    <row r="89" spans="2:12" ht="14" thickTop="1" thickBot="1" x14ac:dyDescent="0.35">
      <c r="B89" s="27"/>
      <c r="C89" s="28"/>
      <c r="D89" s="28"/>
      <c r="E89" s="7"/>
      <c r="F89" s="7"/>
      <c r="G89" s="7"/>
      <c r="H89" s="128" t="s">
        <v>68</v>
      </c>
      <c r="I89" s="128"/>
      <c r="J89" s="128"/>
      <c r="K89" s="31" t="str">
        <f>IF($A$7=32," ",SUM(K87+K88))</f>
        <v xml:space="preserve"> </v>
      </c>
      <c r="L89" s="7"/>
    </row>
    <row r="90" spans="2:12" ht="15" customHeight="1" x14ac:dyDescent="0.3">
      <c r="B90" s="27"/>
      <c r="C90" s="28"/>
      <c r="D90" s="28"/>
      <c r="E90" s="7"/>
      <c r="F90" s="7"/>
      <c r="G90" s="7"/>
      <c r="H90" s="7"/>
      <c r="I90" s="7"/>
      <c r="J90" s="7"/>
      <c r="K90" s="7"/>
      <c r="L90" s="7"/>
    </row>
    <row r="91" spans="2:12" ht="15" customHeight="1" x14ac:dyDescent="0.3">
      <c r="B91" s="32" t="s">
        <v>78</v>
      </c>
      <c r="C91" s="126" t="str">
        <f>IF($C$7=0," ",+C85+1)</f>
        <v xml:space="preserve"> </v>
      </c>
      <c r="D91" s="126"/>
      <c r="E91" s="111" t="s">
        <v>64</v>
      </c>
      <c r="F91" s="112"/>
      <c r="G91" s="112"/>
      <c r="H91" s="7"/>
      <c r="I91" s="7"/>
      <c r="J91" s="7"/>
      <c r="K91" s="7"/>
      <c r="L91" s="7"/>
    </row>
    <row r="92" spans="2:12" ht="15" customHeight="1" thickBot="1" x14ac:dyDescent="0.35">
      <c r="B92" s="27"/>
      <c r="C92" s="28"/>
      <c r="D92" s="28"/>
      <c r="E92" s="7" t="s">
        <v>65</v>
      </c>
      <c r="F92" s="127"/>
      <c r="G92" s="127"/>
      <c r="H92" s="127"/>
      <c r="I92" s="127"/>
      <c r="J92" s="127"/>
      <c r="K92" s="127"/>
      <c r="L92" s="7"/>
    </row>
    <row r="93" spans="2:12" ht="13.5" thickBot="1" x14ac:dyDescent="0.35">
      <c r="B93" s="27"/>
      <c r="C93" s="28"/>
      <c r="D93" s="28"/>
      <c r="E93" s="112" t="s">
        <v>66</v>
      </c>
      <c r="F93" s="112"/>
      <c r="G93" s="7"/>
      <c r="H93" s="7"/>
      <c r="I93" s="7"/>
      <c r="J93" s="29"/>
      <c r="K93" s="67"/>
      <c r="L93" s="7"/>
    </row>
    <row r="94" spans="2:12" ht="13.5" thickBot="1" x14ac:dyDescent="0.35">
      <c r="B94" s="27"/>
      <c r="C94" s="28"/>
      <c r="D94" s="28"/>
      <c r="E94" s="112" t="s">
        <v>67</v>
      </c>
      <c r="F94" s="112"/>
      <c r="G94" s="112"/>
      <c r="H94" s="71" t="str">
        <f>IF($A$7=32," ",VLOOKUP(C91,CPI!$A$42:$E$81,5))</f>
        <v xml:space="preserve"> </v>
      </c>
      <c r="I94" s="7"/>
      <c r="J94" s="30"/>
      <c r="K94" s="67" t="str">
        <f>IF($A$7=32," ",H94*K93)</f>
        <v xml:space="preserve"> </v>
      </c>
      <c r="L94" s="7"/>
    </row>
    <row r="95" spans="2:12" ht="14" thickTop="1" thickBot="1" x14ac:dyDescent="0.35">
      <c r="B95" s="27"/>
      <c r="C95" s="28"/>
      <c r="D95" s="28"/>
      <c r="E95" s="7"/>
      <c r="F95" s="7"/>
      <c r="G95" s="7"/>
      <c r="H95" s="128" t="s">
        <v>68</v>
      </c>
      <c r="I95" s="128"/>
      <c r="J95" s="128"/>
      <c r="K95" s="31" t="str">
        <f>IF($A$7=32," ",SUM(K93+K94))</f>
        <v xml:space="preserve"> </v>
      </c>
      <c r="L95" s="7"/>
    </row>
    <row r="96" spans="2:12" ht="15" customHeight="1" x14ac:dyDescent="0.3">
      <c r="B96" s="27"/>
      <c r="C96" s="28"/>
      <c r="D96" s="28"/>
      <c r="E96" s="7"/>
      <c r="F96" s="7"/>
      <c r="G96" s="7"/>
      <c r="H96" s="7"/>
      <c r="I96" s="7"/>
      <c r="J96" s="7"/>
      <c r="K96" s="7"/>
      <c r="L96" s="7"/>
    </row>
    <row r="97" spans="2:12" ht="15" customHeight="1" x14ac:dyDescent="0.3">
      <c r="B97" s="32" t="s">
        <v>79</v>
      </c>
      <c r="C97" s="126" t="str">
        <f>IF($C$7=0," ",+C91+1)</f>
        <v xml:space="preserve"> </v>
      </c>
      <c r="D97" s="126"/>
      <c r="E97" s="111" t="s">
        <v>64</v>
      </c>
      <c r="F97" s="112"/>
      <c r="G97" s="112"/>
      <c r="H97" s="7"/>
      <c r="I97" s="7"/>
      <c r="J97" s="7"/>
      <c r="K97" s="7"/>
      <c r="L97" s="7"/>
    </row>
    <row r="98" spans="2:12" ht="15" customHeight="1" thickBot="1" x14ac:dyDescent="0.35">
      <c r="B98" s="27"/>
      <c r="C98" s="28"/>
      <c r="D98" s="28"/>
      <c r="E98" s="7" t="s">
        <v>65</v>
      </c>
      <c r="F98" s="127"/>
      <c r="G98" s="127"/>
      <c r="H98" s="127"/>
      <c r="I98" s="127"/>
      <c r="J98" s="127"/>
      <c r="K98" s="127"/>
      <c r="L98" s="7"/>
    </row>
    <row r="99" spans="2:12" ht="13.5" thickBot="1" x14ac:dyDescent="0.35">
      <c r="B99" s="27"/>
      <c r="C99" s="28"/>
      <c r="D99" s="28"/>
      <c r="E99" s="112" t="s">
        <v>66</v>
      </c>
      <c r="F99" s="112"/>
      <c r="G99" s="7"/>
      <c r="H99" s="7"/>
      <c r="I99" s="7"/>
      <c r="J99" s="29"/>
      <c r="K99" s="67"/>
      <c r="L99" s="7"/>
    </row>
    <row r="100" spans="2:12" ht="13.5" thickBot="1" x14ac:dyDescent="0.35">
      <c r="B100" s="27"/>
      <c r="C100" s="28"/>
      <c r="D100" s="28"/>
      <c r="E100" s="112" t="s">
        <v>67</v>
      </c>
      <c r="F100" s="112"/>
      <c r="G100" s="112"/>
      <c r="H100" s="71" t="str">
        <f>IF($A$7=32," ",VLOOKUP(C97,CPI!$A$42:$E$81,5))</f>
        <v xml:space="preserve"> </v>
      </c>
      <c r="I100" s="7"/>
      <c r="J100" s="30"/>
      <c r="K100" s="67" t="str">
        <f>IF($A$7=32," ",H100*K99)</f>
        <v xml:space="preserve"> </v>
      </c>
      <c r="L100" s="7"/>
    </row>
    <row r="101" spans="2:12" ht="14" thickTop="1" thickBot="1" x14ac:dyDescent="0.35">
      <c r="B101" s="7"/>
      <c r="C101" s="8"/>
      <c r="D101" s="8"/>
      <c r="E101" s="7"/>
      <c r="F101" s="7"/>
      <c r="G101" s="7"/>
      <c r="H101" s="128" t="s">
        <v>68</v>
      </c>
      <c r="I101" s="128"/>
      <c r="J101" s="128"/>
      <c r="K101" s="31" t="str">
        <f>IF($A$7=32," ",SUM(K99+K100))</f>
        <v xml:space="preserve"> </v>
      </c>
      <c r="L101" s="7"/>
    </row>
    <row r="102" spans="2:12" ht="15" customHeight="1" x14ac:dyDescent="0.3">
      <c r="B102" s="7"/>
      <c r="C102" s="7"/>
      <c r="D102" s="7"/>
      <c r="E102" s="7"/>
      <c r="F102" s="7"/>
      <c r="G102" s="7"/>
      <c r="H102" s="7"/>
      <c r="I102" s="7"/>
      <c r="J102" s="7"/>
      <c r="K102" s="7"/>
      <c r="L102" s="7"/>
    </row>
    <row r="103" spans="2:12" ht="15" customHeight="1" x14ac:dyDescent="0.3">
      <c r="B103" s="7"/>
      <c r="C103" s="7"/>
      <c r="D103" s="7"/>
      <c r="E103" s="7"/>
      <c r="F103" s="7"/>
      <c r="G103" s="7"/>
      <c r="H103" s="7"/>
      <c r="I103" s="7"/>
      <c r="J103" s="7"/>
      <c r="K103" s="9"/>
      <c r="L103" s="7"/>
    </row>
    <row r="104" spans="2:12" ht="15" customHeight="1" thickBot="1" x14ac:dyDescent="0.35">
      <c r="B104" s="7"/>
      <c r="C104" s="7"/>
      <c r="D104" s="7"/>
      <c r="E104" s="7"/>
      <c r="F104" s="7"/>
      <c r="G104" s="7"/>
      <c r="H104" s="7"/>
      <c r="I104" s="7"/>
      <c r="J104" s="6" t="s">
        <v>80</v>
      </c>
      <c r="K104" s="68" t="str">
        <f>IF($A$7=32," ",SUM(K11+K17+K23+K29+K35+K41+K47+K53+K59+K65+K71+K77+K83+K89+K95+K101))</f>
        <v xml:space="preserve"> </v>
      </c>
      <c r="L104" s="7"/>
    </row>
    <row r="105" spans="2:12" ht="13.5" thickTop="1" x14ac:dyDescent="0.3">
      <c r="B105" s="7"/>
      <c r="C105" s="7"/>
      <c r="D105" s="7"/>
      <c r="E105" s="7"/>
      <c r="F105" s="7"/>
      <c r="G105" s="7"/>
      <c r="H105" s="131" t="s">
        <v>81</v>
      </c>
      <c r="I105" s="132"/>
      <c r="J105" s="132"/>
      <c r="K105" s="7"/>
      <c r="L105" s="7"/>
    </row>
  </sheetData>
  <sheetProtection algorithmName="SHA-512" hashValue="Q/8Ekps27ZoRGbdT2P1bfJe26T+yVbCjXpRjRhMseeENuUBGmySQjefNjXywUPAixEP8hHNolX/IGsgwjT6Lhw==" saltValue="gD/UJ7UdfR+6UrCpjRe27w==" spinCount="100000" sheet="1" objects="1" scenarios="1"/>
  <mergeCells count="98">
    <mergeCell ref="E99:F99"/>
    <mergeCell ref="E100:G100"/>
    <mergeCell ref="H105:J105"/>
    <mergeCell ref="H101:J101"/>
    <mergeCell ref="E94:G94"/>
    <mergeCell ref="E97:G97"/>
    <mergeCell ref="F98:K98"/>
    <mergeCell ref="H95:J95"/>
    <mergeCell ref="E91:G91"/>
    <mergeCell ref="F92:K92"/>
    <mergeCell ref="E93:F93"/>
    <mergeCell ref="H89:J89"/>
    <mergeCell ref="E85:G85"/>
    <mergeCell ref="F86:K86"/>
    <mergeCell ref="E87:F87"/>
    <mergeCell ref="E88:G88"/>
    <mergeCell ref="E81:F81"/>
    <mergeCell ref="E82:G82"/>
    <mergeCell ref="H83:J83"/>
    <mergeCell ref="E75:F75"/>
    <mergeCell ref="E76:G76"/>
    <mergeCell ref="E79:G79"/>
    <mergeCell ref="H77:J77"/>
    <mergeCell ref="E67:G67"/>
    <mergeCell ref="F68:K68"/>
    <mergeCell ref="E69:F69"/>
    <mergeCell ref="F80:K80"/>
    <mergeCell ref="E70:G70"/>
    <mergeCell ref="E73:G73"/>
    <mergeCell ref="F74:K74"/>
    <mergeCell ref="H71:J71"/>
    <mergeCell ref="H65:J65"/>
    <mergeCell ref="E61:G61"/>
    <mergeCell ref="F62:K62"/>
    <mergeCell ref="E63:F63"/>
    <mergeCell ref="E64:G64"/>
    <mergeCell ref="F56:K56"/>
    <mergeCell ref="E57:F57"/>
    <mergeCell ref="E58:G58"/>
    <mergeCell ref="H59:J59"/>
    <mergeCell ref="E51:F51"/>
    <mergeCell ref="E52:G52"/>
    <mergeCell ref="E55:G55"/>
    <mergeCell ref="H53:J53"/>
    <mergeCell ref="E46:G46"/>
    <mergeCell ref="E49:G49"/>
    <mergeCell ref="F50:K50"/>
    <mergeCell ref="H47:J47"/>
    <mergeCell ref="E43:G43"/>
    <mergeCell ref="F44:K44"/>
    <mergeCell ref="E45:F45"/>
    <mergeCell ref="H41:J41"/>
    <mergeCell ref="E37:G37"/>
    <mergeCell ref="F38:K38"/>
    <mergeCell ref="E39:F39"/>
    <mergeCell ref="E40:G40"/>
    <mergeCell ref="F32:K32"/>
    <mergeCell ref="E33:F33"/>
    <mergeCell ref="E34:G34"/>
    <mergeCell ref="H35:J35"/>
    <mergeCell ref="E27:F27"/>
    <mergeCell ref="E28:G28"/>
    <mergeCell ref="E31:G31"/>
    <mergeCell ref="H29:J29"/>
    <mergeCell ref="E7:G7"/>
    <mergeCell ref="C7:D7"/>
    <mergeCell ref="C6:K6"/>
    <mergeCell ref="H17:J17"/>
    <mergeCell ref="E13:G13"/>
    <mergeCell ref="F14:K14"/>
    <mergeCell ref="E15:F15"/>
    <mergeCell ref="E16:G16"/>
    <mergeCell ref="E10:G10"/>
    <mergeCell ref="C13:D13"/>
    <mergeCell ref="E9:F9"/>
    <mergeCell ref="F8:K8"/>
    <mergeCell ref="H11:J11"/>
    <mergeCell ref="E22:G22"/>
    <mergeCell ref="E25:G25"/>
    <mergeCell ref="F26:K26"/>
    <mergeCell ref="H23:J23"/>
    <mergeCell ref="E19:G19"/>
    <mergeCell ref="F20:K20"/>
    <mergeCell ref="E21:F21"/>
    <mergeCell ref="C19:D19"/>
    <mergeCell ref="C25:D25"/>
    <mergeCell ref="C31:D31"/>
    <mergeCell ref="C85:D85"/>
    <mergeCell ref="C37:D37"/>
    <mergeCell ref="C43:D43"/>
    <mergeCell ref="C91:D91"/>
    <mergeCell ref="C97:D97"/>
    <mergeCell ref="C49:D49"/>
    <mergeCell ref="C55:D55"/>
    <mergeCell ref="C61:D61"/>
    <mergeCell ref="C67:D67"/>
    <mergeCell ref="C73:D73"/>
    <mergeCell ref="C79:D79"/>
  </mergeCells>
  <phoneticPr fontId="20" type="noConversion"/>
  <pageMargins left="0.7" right="0.7" top="0.75" bottom="0.75" header="0.3" footer="0.3"/>
  <pageSetup fitToHeight="0" orientation="portrait" r:id="rId1"/>
  <headerFooter alignWithMargins="0">
    <oddFooter>&amp;L&amp;A&amp;C&amp;"Times New Roman,Regular"&amp;9&amp;P of &amp;N</oddFooter>
  </headerFooter>
  <rowBreaks count="2" manualBreakCount="2">
    <brk id="46" max="16383" man="1"/>
    <brk id="87"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39865-7F60-49A4-8E03-0B9D01480F10}">
  <sheetPr>
    <pageSetUpPr fitToPage="1"/>
  </sheetPr>
  <dimension ref="A1:B15"/>
  <sheetViews>
    <sheetView showGridLines="0" showRowColHeaders="0" zoomScaleNormal="100" workbookViewId="0"/>
  </sheetViews>
  <sheetFormatPr defaultRowHeight="12.5" x14ac:dyDescent="0.25"/>
  <sheetData>
    <row r="1" spans="1:2" ht="15.5" x14ac:dyDescent="0.25">
      <c r="A1" s="107"/>
      <c r="B1" s="108"/>
    </row>
    <row r="2" spans="1:2" ht="15.5" x14ac:dyDescent="0.25">
      <c r="A2" s="107"/>
      <c r="B2" s="108"/>
    </row>
    <row r="3" spans="1:2" ht="15.5" x14ac:dyDescent="0.25">
      <c r="A3" s="107"/>
      <c r="B3" s="108"/>
    </row>
    <row r="4" spans="1:2" ht="15.5" x14ac:dyDescent="0.25">
      <c r="A4" s="107"/>
      <c r="B4" s="108"/>
    </row>
    <row r="5" spans="1:2" ht="15.5" x14ac:dyDescent="0.25">
      <c r="A5" s="107"/>
      <c r="B5" s="108"/>
    </row>
    <row r="6" spans="1:2" ht="15.5" x14ac:dyDescent="0.25">
      <c r="A6" s="107"/>
      <c r="B6" s="108"/>
    </row>
    <row r="7" spans="1:2" ht="15.5" x14ac:dyDescent="0.25">
      <c r="A7" s="109"/>
      <c r="B7" s="108"/>
    </row>
    <row r="8" spans="1:2" ht="15.5" x14ac:dyDescent="0.25">
      <c r="A8" s="109"/>
      <c r="B8" s="108"/>
    </row>
    <row r="9" spans="1:2" ht="15.5" x14ac:dyDescent="0.25">
      <c r="A9" s="106"/>
      <c r="B9" s="108"/>
    </row>
    <row r="10" spans="1:2" ht="15.5" x14ac:dyDescent="0.25">
      <c r="A10" s="106"/>
      <c r="B10" s="108"/>
    </row>
    <row r="11" spans="1:2" ht="15.5" x14ac:dyDescent="0.25">
      <c r="A11" s="108"/>
      <c r="B11" s="106"/>
    </row>
    <row r="12" spans="1:2" ht="15.5" x14ac:dyDescent="0.25">
      <c r="A12" s="106"/>
      <c r="B12" s="108"/>
    </row>
    <row r="13" spans="1:2" ht="15.5" x14ac:dyDescent="0.25">
      <c r="A13" s="106"/>
      <c r="B13" s="108"/>
    </row>
    <row r="14" spans="1:2" ht="15.5" x14ac:dyDescent="0.25">
      <c r="A14" s="109"/>
      <c r="B14" s="108"/>
    </row>
    <row r="15" spans="1:2" ht="15.5" x14ac:dyDescent="0.25">
      <c r="A15" s="110"/>
      <c r="B15" s="108"/>
    </row>
  </sheetData>
  <sheetProtection algorithmName="SHA-512" hashValue="nyx/ZdLMxAQhW1KYHtMs2x4kSM98TdUFLaUy7+nSJsUaOBeWENi+zw/G1bjbP26MFZCBawcfs9wggimIw08tBQ==" saltValue="pYVr2eSzpGnU85iXgeRfZw==" spinCount="100000" sheet="1" objects="1" scenarios="1"/>
  <printOptions horizontalCentered="1" verticalCentered="1"/>
  <pageMargins left="0.25" right="0.25"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J39"/>
  <sheetViews>
    <sheetView showGridLines="0" topLeftCell="A31" zoomScale="115" zoomScaleNormal="115" workbookViewId="0"/>
  </sheetViews>
  <sheetFormatPr defaultColWidth="9.1796875" defaultRowHeight="13" x14ac:dyDescent="0.3"/>
  <cols>
    <col min="1" max="1" width="10.54296875" style="2" customWidth="1"/>
    <col min="2" max="2" width="3.54296875" style="2" customWidth="1"/>
    <col min="3" max="3" width="9.1796875" style="2"/>
    <col min="4" max="4" width="10.7265625" style="2" customWidth="1"/>
    <col min="5" max="7" width="9.1796875" style="2"/>
    <col min="8" max="8" width="13.81640625" style="2" customWidth="1"/>
    <col min="9" max="9" width="15.26953125" style="2" customWidth="1"/>
    <col min="10" max="10" width="3.1796875" style="2" customWidth="1"/>
    <col min="11" max="16384" width="9.1796875" style="2"/>
  </cols>
  <sheetData>
    <row r="1" spans="2:10" x14ac:dyDescent="0.3">
      <c r="B1" s="7"/>
      <c r="C1" s="113" t="s">
        <v>82</v>
      </c>
      <c r="D1" s="113"/>
      <c r="E1" s="113"/>
      <c r="F1" s="113"/>
      <c r="G1" s="113"/>
      <c r="H1" s="113"/>
      <c r="I1" s="113"/>
      <c r="J1" s="7"/>
    </row>
    <row r="2" spans="2:10" x14ac:dyDescent="0.3">
      <c r="B2" s="7"/>
      <c r="C2" s="136" t="s">
        <v>83</v>
      </c>
      <c r="D2" s="136"/>
      <c r="E2" s="136"/>
      <c r="F2" s="136"/>
      <c r="G2" s="136"/>
      <c r="H2" s="136"/>
      <c r="I2" s="136"/>
      <c r="J2" s="7"/>
    </row>
    <row r="3" spans="2:10" x14ac:dyDescent="0.3">
      <c r="B3" s="7"/>
      <c r="C3" s="113" t="s">
        <v>84</v>
      </c>
      <c r="D3" s="113"/>
      <c r="E3" s="113"/>
      <c r="F3" s="113"/>
      <c r="G3" s="113"/>
      <c r="H3" s="113"/>
      <c r="I3" s="113"/>
      <c r="J3" s="7"/>
    </row>
    <row r="4" spans="2:10" x14ac:dyDescent="0.3">
      <c r="B4" s="7"/>
      <c r="C4" s="7"/>
      <c r="D4" s="7"/>
      <c r="E4" s="7"/>
      <c r="F4" s="7"/>
      <c r="G4" s="7"/>
      <c r="H4" s="7"/>
      <c r="I4" s="7"/>
      <c r="J4" s="7"/>
    </row>
    <row r="5" spans="2:10" ht="47.25" customHeight="1" x14ac:dyDescent="0.3">
      <c r="B5" s="135" t="s">
        <v>85</v>
      </c>
      <c r="C5" s="135"/>
      <c r="D5" s="135"/>
      <c r="E5" s="135"/>
      <c r="F5" s="135"/>
      <c r="G5" s="135"/>
      <c r="H5" s="135"/>
      <c r="I5" s="135"/>
      <c r="J5" s="135"/>
    </row>
    <row r="6" spans="2:10" ht="8.25" customHeight="1" x14ac:dyDescent="0.3">
      <c r="B6" s="7"/>
      <c r="C6" s="7"/>
      <c r="D6" s="7"/>
      <c r="E6" s="7"/>
      <c r="F6" s="7"/>
      <c r="G6" s="7"/>
      <c r="H6" s="7"/>
      <c r="I6" s="7"/>
      <c r="J6" s="7"/>
    </row>
    <row r="7" spans="2:10" ht="13.5" thickBot="1" x14ac:dyDescent="0.35">
      <c r="B7" s="33" t="s">
        <v>45</v>
      </c>
      <c r="C7" s="8" t="s">
        <v>86</v>
      </c>
      <c r="D7" s="7"/>
      <c r="E7" s="7"/>
      <c r="F7" s="7"/>
      <c r="G7" s="7"/>
      <c r="H7" s="7"/>
      <c r="I7" s="34"/>
      <c r="J7" s="7"/>
    </row>
    <row r="8" spans="2:10" ht="18.75" customHeight="1" x14ac:dyDescent="0.3">
      <c r="B8" s="7"/>
      <c r="C8" s="112" t="s">
        <v>87</v>
      </c>
      <c r="D8" s="112"/>
      <c r="E8" s="137"/>
      <c r="F8" s="137"/>
      <c r="G8" s="137"/>
      <c r="H8" s="137"/>
      <c r="I8" s="7"/>
      <c r="J8" s="7"/>
    </row>
    <row r="9" spans="2:10" ht="18.75" customHeight="1" x14ac:dyDescent="0.3">
      <c r="B9" s="7"/>
      <c r="C9" s="112" t="s">
        <v>88</v>
      </c>
      <c r="D9" s="112"/>
      <c r="E9" s="133"/>
      <c r="F9" s="134"/>
      <c r="G9" s="134"/>
      <c r="H9" s="134"/>
      <c r="I9" s="7"/>
      <c r="J9" s="7"/>
    </row>
    <row r="10" spans="2:10" ht="18.75" customHeight="1" x14ac:dyDescent="0.3">
      <c r="B10" s="7"/>
      <c r="C10" s="112" t="s">
        <v>89</v>
      </c>
      <c r="D10" s="112"/>
      <c r="E10" s="112"/>
      <c r="F10" s="137"/>
      <c r="G10" s="137"/>
      <c r="H10" s="137"/>
      <c r="I10" s="7"/>
      <c r="J10" s="7"/>
    </row>
    <row r="11" spans="2:10" ht="18.75" customHeight="1" x14ac:dyDescent="0.3">
      <c r="B11" s="7"/>
      <c r="C11" s="137"/>
      <c r="D11" s="137"/>
      <c r="E11" s="137"/>
      <c r="F11" s="137"/>
      <c r="G11" s="137"/>
      <c r="H11" s="137"/>
      <c r="I11" s="7"/>
      <c r="J11" s="7"/>
    </row>
    <row r="12" spans="2:10" ht="18.75" customHeight="1" x14ac:dyDescent="0.3">
      <c r="B12" s="7"/>
      <c r="C12" s="112" t="s">
        <v>90</v>
      </c>
      <c r="D12" s="112"/>
      <c r="E12" s="137"/>
      <c r="F12" s="137"/>
      <c r="G12" s="137"/>
      <c r="H12" s="137"/>
      <c r="I12" s="7"/>
      <c r="J12" s="7"/>
    </row>
    <row r="13" spans="2:10" ht="18.75" customHeight="1" x14ac:dyDescent="0.3">
      <c r="B13" s="7"/>
      <c r="C13" s="137"/>
      <c r="D13" s="137"/>
      <c r="E13" s="137"/>
      <c r="F13" s="137"/>
      <c r="G13" s="137"/>
      <c r="H13" s="137"/>
      <c r="I13" s="7"/>
      <c r="J13" s="7"/>
    </row>
    <row r="14" spans="2:10" x14ac:dyDescent="0.3">
      <c r="B14" s="7"/>
      <c r="C14" s="7"/>
      <c r="D14" s="7"/>
      <c r="E14" s="7"/>
      <c r="F14" s="7"/>
      <c r="G14" s="7"/>
      <c r="H14" s="7"/>
      <c r="I14" s="7"/>
      <c r="J14" s="7"/>
    </row>
    <row r="15" spans="2:10" ht="13.5" thickBot="1" x14ac:dyDescent="0.35">
      <c r="B15" s="33" t="s">
        <v>53</v>
      </c>
      <c r="C15" s="8" t="s">
        <v>86</v>
      </c>
      <c r="D15" s="7"/>
      <c r="E15" s="7"/>
      <c r="F15" s="7"/>
      <c r="G15" s="7"/>
      <c r="H15" s="7"/>
      <c r="I15" s="34"/>
      <c r="J15" s="7"/>
    </row>
    <row r="16" spans="2:10" ht="18.75" customHeight="1" x14ac:dyDescent="0.3">
      <c r="B16" s="7"/>
      <c r="C16" s="112" t="s">
        <v>87</v>
      </c>
      <c r="D16" s="112"/>
      <c r="E16" s="137"/>
      <c r="F16" s="137"/>
      <c r="G16" s="137"/>
      <c r="H16" s="137"/>
      <c r="I16" s="7"/>
      <c r="J16" s="7"/>
    </row>
    <row r="17" spans="2:10" ht="18.75" customHeight="1" x14ac:dyDescent="0.3">
      <c r="B17" s="7"/>
      <c r="C17" s="112" t="s">
        <v>88</v>
      </c>
      <c r="D17" s="112"/>
      <c r="E17" s="133"/>
      <c r="F17" s="134"/>
      <c r="G17" s="134"/>
      <c r="H17" s="134"/>
      <c r="I17" s="7"/>
      <c r="J17" s="7"/>
    </row>
    <row r="18" spans="2:10" ht="18.75" customHeight="1" x14ac:dyDescent="0.3">
      <c r="B18" s="7"/>
      <c r="C18" s="112" t="s">
        <v>89</v>
      </c>
      <c r="D18" s="112"/>
      <c r="E18" s="112"/>
      <c r="F18" s="137"/>
      <c r="G18" s="137"/>
      <c r="H18" s="137"/>
      <c r="I18" s="7"/>
      <c r="J18" s="7"/>
    </row>
    <row r="19" spans="2:10" ht="18.75" customHeight="1" x14ac:dyDescent="0.3">
      <c r="B19" s="7"/>
      <c r="C19" s="137"/>
      <c r="D19" s="137"/>
      <c r="E19" s="137"/>
      <c r="F19" s="137"/>
      <c r="G19" s="137"/>
      <c r="H19" s="137"/>
      <c r="I19" s="7"/>
      <c r="J19" s="7"/>
    </row>
    <row r="20" spans="2:10" ht="18.75" customHeight="1" x14ac:dyDescent="0.3">
      <c r="B20" s="7"/>
      <c r="C20" s="112" t="s">
        <v>90</v>
      </c>
      <c r="D20" s="112"/>
      <c r="E20" s="137"/>
      <c r="F20" s="137"/>
      <c r="G20" s="137"/>
      <c r="H20" s="137"/>
      <c r="I20" s="7"/>
      <c r="J20" s="7"/>
    </row>
    <row r="21" spans="2:10" ht="18.75" customHeight="1" x14ac:dyDescent="0.3">
      <c r="B21" s="7"/>
      <c r="C21" s="137"/>
      <c r="D21" s="137"/>
      <c r="E21" s="137"/>
      <c r="F21" s="137"/>
      <c r="G21" s="137"/>
      <c r="H21" s="137"/>
      <c r="I21" s="7"/>
      <c r="J21" s="7"/>
    </row>
    <row r="22" spans="2:10" x14ac:dyDescent="0.3">
      <c r="B22" s="7"/>
      <c r="C22" s="7"/>
      <c r="D22" s="7"/>
      <c r="E22" s="7"/>
      <c r="F22" s="7"/>
      <c r="G22" s="7"/>
      <c r="H22" s="7"/>
      <c r="I22" s="7"/>
      <c r="J22" s="7"/>
    </row>
    <row r="23" spans="2:10" ht="13.5" thickBot="1" x14ac:dyDescent="0.35">
      <c r="B23" s="33" t="s">
        <v>54</v>
      </c>
      <c r="C23" s="8" t="s">
        <v>86</v>
      </c>
      <c r="D23" s="7"/>
      <c r="E23" s="7"/>
      <c r="F23" s="7"/>
      <c r="G23" s="7"/>
      <c r="H23" s="7"/>
      <c r="I23" s="34"/>
      <c r="J23" s="7"/>
    </row>
    <row r="24" spans="2:10" ht="18.75" customHeight="1" x14ac:dyDescent="0.3">
      <c r="B24" s="7"/>
      <c r="C24" s="112" t="s">
        <v>87</v>
      </c>
      <c r="D24" s="112"/>
      <c r="E24" s="137"/>
      <c r="F24" s="137"/>
      <c r="G24" s="137"/>
      <c r="H24" s="137"/>
      <c r="I24" s="7"/>
      <c r="J24" s="7"/>
    </row>
    <row r="25" spans="2:10" ht="18.75" customHeight="1" x14ac:dyDescent="0.3">
      <c r="B25" s="7"/>
      <c r="C25" s="112" t="s">
        <v>88</v>
      </c>
      <c r="D25" s="112"/>
      <c r="E25" s="138"/>
      <c r="F25" s="138"/>
      <c r="G25" s="138"/>
      <c r="H25" s="138"/>
      <c r="I25" s="7"/>
      <c r="J25" s="7"/>
    </row>
    <row r="26" spans="2:10" ht="18.75" customHeight="1" x14ac:dyDescent="0.3">
      <c r="B26" s="7"/>
      <c r="C26" s="112" t="s">
        <v>89</v>
      </c>
      <c r="D26" s="112"/>
      <c r="E26" s="112"/>
      <c r="F26" s="137"/>
      <c r="G26" s="137"/>
      <c r="H26" s="137"/>
      <c r="I26" s="7"/>
      <c r="J26" s="7"/>
    </row>
    <row r="27" spans="2:10" ht="18.75" customHeight="1" x14ac:dyDescent="0.3">
      <c r="B27" s="7"/>
      <c r="C27" s="137"/>
      <c r="D27" s="137"/>
      <c r="E27" s="137"/>
      <c r="F27" s="137"/>
      <c r="G27" s="137"/>
      <c r="H27" s="137"/>
      <c r="I27" s="7"/>
      <c r="J27" s="7"/>
    </row>
    <row r="28" spans="2:10" ht="18.75" customHeight="1" x14ac:dyDescent="0.3">
      <c r="B28" s="7"/>
      <c r="C28" s="112" t="s">
        <v>90</v>
      </c>
      <c r="D28" s="112"/>
      <c r="E28" s="137"/>
      <c r="F28" s="137"/>
      <c r="G28" s="137"/>
      <c r="H28" s="137"/>
      <c r="I28" s="7"/>
      <c r="J28" s="7"/>
    </row>
    <row r="29" spans="2:10" ht="18.75" customHeight="1" x14ac:dyDescent="0.3">
      <c r="B29" s="7"/>
      <c r="C29" s="137"/>
      <c r="D29" s="137"/>
      <c r="E29" s="137"/>
      <c r="F29" s="137"/>
      <c r="G29" s="137"/>
      <c r="H29" s="137"/>
      <c r="I29" s="7"/>
      <c r="J29" s="7"/>
    </row>
    <row r="30" spans="2:10" x14ac:dyDescent="0.3">
      <c r="B30" s="7"/>
      <c r="C30" s="7"/>
      <c r="D30" s="7"/>
      <c r="E30" s="7"/>
      <c r="F30" s="7"/>
      <c r="G30" s="7"/>
      <c r="H30" s="7"/>
      <c r="I30" s="7"/>
      <c r="J30" s="7"/>
    </row>
    <row r="31" spans="2:10" ht="13.5" thickBot="1" x14ac:dyDescent="0.35">
      <c r="B31" s="33" t="s">
        <v>55</v>
      </c>
      <c r="C31" s="8" t="s">
        <v>86</v>
      </c>
      <c r="D31" s="7"/>
      <c r="E31" s="7"/>
      <c r="F31" s="7"/>
      <c r="G31" s="7"/>
      <c r="H31" s="7"/>
      <c r="I31" s="34"/>
      <c r="J31" s="7"/>
    </row>
    <row r="32" spans="2:10" ht="18.75" customHeight="1" x14ac:dyDescent="0.3">
      <c r="B32" s="7"/>
      <c r="C32" s="112" t="s">
        <v>87</v>
      </c>
      <c r="D32" s="112"/>
      <c r="E32" s="137"/>
      <c r="F32" s="137"/>
      <c r="G32" s="137"/>
      <c r="H32" s="137"/>
      <c r="I32" s="7"/>
      <c r="J32" s="7"/>
    </row>
    <row r="33" spans="2:10" ht="18.75" customHeight="1" x14ac:dyDescent="0.3">
      <c r="B33" s="7"/>
      <c r="C33" s="112" t="s">
        <v>88</v>
      </c>
      <c r="D33" s="112"/>
      <c r="E33" s="138"/>
      <c r="F33" s="138"/>
      <c r="G33" s="138"/>
      <c r="H33" s="138"/>
      <c r="I33" s="7"/>
      <c r="J33" s="7"/>
    </row>
    <row r="34" spans="2:10" ht="18.75" customHeight="1" x14ac:dyDescent="0.3">
      <c r="B34" s="7"/>
      <c r="C34" s="112" t="s">
        <v>89</v>
      </c>
      <c r="D34" s="112"/>
      <c r="E34" s="112"/>
      <c r="F34" s="137"/>
      <c r="G34" s="137"/>
      <c r="H34" s="137"/>
      <c r="I34" s="7"/>
      <c r="J34" s="7"/>
    </row>
    <row r="35" spans="2:10" ht="18.75" customHeight="1" x14ac:dyDescent="0.3">
      <c r="B35" s="7"/>
      <c r="C35" s="137"/>
      <c r="D35" s="137"/>
      <c r="E35" s="137"/>
      <c r="F35" s="137"/>
      <c r="G35" s="137"/>
      <c r="H35" s="137"/>
      <c r="I35" s="7"/>
      <c r="J35" s="7"/>
    </row>
    <row r="36" spans="2:10" ht="18.75" customHeight="1" x14ac:dyDescent="0.3">
      <c r="B36" s="7"/>
      <c r="C36" s="112" t="s">
        <v>90</v>
      </c>
      <c r="D36" s="112"/>
      <c r="E36" s="137"/>
      <c r="F36" s="137"/>
      <c r="G36" s="137"/>
      <c r="H36" s="137"/>
      <c r="I36" s="7"/>
      <c r="J36" s="7"/>
    </row>
    <row r="37" spans="2:10" ht="18.75" customHeight="1" x14ac:dyDescent="0.3">
      <c r="B37" s="7"/>
      <c r="C37" s="137"/>
      <c r="D37" s="137"/>
      <c r="E37" s="137"/>
      <c r="F37" s="137"/>
      <c r="G37" s="137"/>
      <c r="H37" s="137"/>
      <c r="I37" s="9"/>
      <c r="J37" s="7"/>
    </row>
    <row r="38" spans="2:10" ht="22.5" customHeight="1" thickBot="1" x14ac:dyDescent="0.35">
      <c r="B38" s="7"/>
      <c r="C38" s="111" t="s">
        <v>91</v>
      </c>
      <c r="D38" s="112"/>
      <c r="E38" s="112"/>
      <c r="F38" s="7"/>
      <c r="G38" s="7"/>
      <c r="H38" s="7"/>
      <c r="I38" s="35" t="str">
        <f>IF(I7=0," ",SUM(I7+I15+I23+I31))</f>
        <v xml:space="preserve"> </v>
      </c>
      <c r="J38" s="7"/>
    </row>
    <row r="39" spans="2:10" ht="13.5" thickTop="1" x14ac:dyDescent="0.3"/>
  </sheetData>
  <sheetProtection algorithmName="SHA-512" hashValue="KKvZnh89rzXRH4VCujCv76/QGQI39J0euApT/PkN8nXKhkqwO9CnQoiHFZABQDTVXThQmTQr5bB9npc5jePUwA==" saltValue="VnVtB5Y/T0gvSSLwq/eBYg==" spinCount="100000" sheet="1" objects="1" scenarios="1"/>
  <mergeCells count="45">
    <mergeCell ref="C37:H37"/>
    <mergeCell ref="C38:E38"/>
    <mergeCell ref="C34:E34"/>
    <mergeCell ref="F34:H34"/>
    <mergeCell ref="C35:H35"/>
    <mergeCell ref="C36:D36"/>
    <mergeCell ref="E36:H36"/>
    <mergeCell ref="C29:H29"/>
    <mergeCell ref="C32:D32"/>
    <mergeCell ref="E32:H32"/>
    <mergeCell ref="C33:D33"/>
    <mergeCell ref="E33:H33"/>
    <mergeCell ref="C26:E26"/>
    <mergeCell ref="F26:H26"/>
    <mergeCell ref="C27:H27"/>
    <mergeCell ref="C28:D28"/>
    <mergeCell ref="E28:H28"/>
    <mergeCell ref="C25:D25"/>
    <mergeCell ref="E25:H25"/>
    <mergeCell ref="C18:E18"/>
    <mergeCell ref="F18:H18"/>
    <mergeCell ref="C19:H19"/>
    <mergeCell ref="C20:D20"/>
    <mergeCell ref="E20:H20"/>
    <mergeCell ref="C24:D24"/>
    <mergeCell ref="E24:H24"/>
    <mergeCell ref="C16:D16"/>
    <mergeCell ref="E16:H16"/>
    <mergeCell ref="C17:D17"/>
    <mergeCell ref="E17:H17"/>
    <mergeCell ref="C21:H21"/>
    <mergeCell ref="C13:H13"/>
    <mergeCell ref="C10:E10"/>
    <mergeCell ref="F10:H10"/>
    <mergeCell ref="C11:H11"/>
    <mergeCell ref="C12:D12"/>
    <mergeCell ref="E12:H12"/>
    <mergeCell ref="C9:D9"/>
    <mergeCell ref="E9:H9"/>
    <mergeCell ref="B5:J5"/>
    <mergeCell ref="C1:I1"/>
    <mergeCell ref="C2:I2"/>
    <mergeCell ref="C3:I3"/>
    <mergeCell ref="C8:D8"/>
    <mergeCell ref="E8:H8"/>
  </mergeCells>
  <phoneticPr fontId="20" type="noConversion"/>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71975-ED31-4D34-9D3D-4E3B9AEE98BC}">
  <sheetPr>
    <pageSetUpPr fitToPage="1"/>
  </sheetPr>
  <dimension ref="A1:B15"/>
  <sheetViews>
    <sheetView showGridLines="0" showRowColHeaders="0" zoomScaleNormal="100" workbookViewId="0"/>
  </sheetViews>
  <sheetFormatPr defaultRowHeight="12.5" x14ac:dyDescent="0.25"/>
  <sheetData>
    <row r="1" spans="1:2" ht="15.5" x14ac:dyDescent="0.25">
      <c r="A1" s="107"/>
      <c r="B1" s="108"/>
    </row>
    <row r="2" spans="1:2" ht="15.5" x14ac:dyDescent="0.25">
      <c r="A2" s="107"/>
      <c r="B2" s="108"/>
    </row>
    <row r="3" spans="1:2" ht="15.5" x14ac:dyDescent="0.25">
      <c r="A3" s="107"/>
      <c r="B3" s="108"/>
    </row>
    <row r="4" spans="1:2" ht="15.5" x14ac:dyDescent="0.25">
      <c r="A4" s="107"/>
      <c r="B4" s="108"/>
    </row>
    <row r="5" spans="1:2" ht="15.5" x14ac:dyDescent="0.25">
      <c r="A5" s="107"/>
      <c r="B5" s="108"/>
    </row>
    <row r="6" spans="1:2" ht="15.5" x14ac:dyDescent="0.25">
      <c r="A6" s="107"/>
      <c r="B6" s="108"/>
    </row>
    <row r="7" spans="1:2" ht="15.5" x14ac:dyDescent="0.25">
      <c r="A7" s="109"/>
      <c r="B7" s="108"/>
    </row>
    <row r="8" spans="1:2" ht="15.5" x14ac:dyDescent="0.25">
      <c r="A8" s="109"/>
      <c r="B8" s="108"/>
    </row>
    <row r="9" spans="1:2" ht="15.5" x14ac:dyDescent="0.25">
      <c r="A9" s="106"/>
      <c r="B9" s="108"/>
    </row>
    <row r="10" spans="1:2" ht="15.5" x14ac:dyDescent="0.25">
      <c r="A10" s="106"/>
      <c r="B10" s="108"/>
    </row>
    <row r="11" spans="1:2" ht="15.5" x14ac:dyDescent="0.25">
      <c r="A11" s="108"/>
      <c r="B11" s="106"/>
    </row>
    <row r="12" spans="1:2" ht="15.5" x14ac:dyDescent="0.25">
      <c r="A12" s="106"/>
      <c r="B12" s="108"/>
    </row>
    <row r="13" spans="1:2" ht="15.5" x14ac:dyDescent="0.25">
      <c r="A13" s="106"/>
      <c r="B13" s="108"/>
    </row>
    <row r="14" spans="1:2" ht="15.5" x14ac:dyDescent="0.25">
      <c r="A14" s="109"/>
      <c r="B14" s="108"/>
    </row>
    <row r="15" spans="1:2" ht="15.5" x14ac:dyDescent="0.25">
      <c r="A15" s="110"/>
      <c r="B15" s="108"/>
    </row>
  </sheetData>
  <sheetProtection algorithmName="SHA-512" hashValue="//tQrA+3sZgtgbZ9Troqudhkg6rahsdjwZ4uPy+q7ZHhVInuyk4enChRQXFABLGTdX5WwhW3u+VkOsk2mSK+RA==" saltValue="kUEymYVp/t2n0Kyq4qaLEA==" spinCount="100000" sheet="1" objects="1" scenarios="1"/>
  <printOptions horizontalCentered="1" verticalCentered="1"/>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0265D9C8320644B26F99052C4BB7A7" ma:contentTypeVersion="13" ma:contentTypeDescription="Create a new document." ma:contentTypeScope="" ma:versionID="55ac53ce9ab666ee70acc1e2cdd6fa8a">
  <xsd:schema xmlns:xsd="http://www.w3.org/2001/XMLSchema" xmlns:xs="http://www.w3.org/2001/XMLSchema" xmlns:p="http://schemas.microsoft.com/office/2006/metadata/properties" xmlns:ns2="d2cbfc94-a69a-4175-9de2-749d5ca1cf7f" xmlns:ns3="1d9aa3b6-f5fb-4571-8701-56f20689897b" targetNamespace="http://schemas.microsoft.com/office/2006/metadata/properties" ma:root="true" ma:fieldsID="433089268b05d5e3470515c5521cd815" ns2:_="" ns3:_="">
    <xsd:import namespace="d2cbfc94-a69a-4175-9de2-749d5ca1cf7f"/>
    <xsd:import namespace="1d9aa3b6-f5fb-4571-8701-56f2068989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cbfc94-a69a-4175-9de2-749d5ca1cf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9aa3b6-f5fb-4571-8701-56f2068989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d9aa3b6-f5fb-4571-8701-56f20689897b">
      <UserInfo>
        <DisplayName>Tim Morlan</DisplayName>
        <AccountId>36</AccountId>
        <AccountType/>
      </UserInfo>
      <UserInfo>
        <DisplayName>Julie Noland</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09DB86-2EA1-46D2-BB9D-170C05EBD9A4}"/>
</file>

<file path=customXml/itemProps2.xml><?xml version="1.0" encoding="utf-8"?>
<ds:datastoreItem xmlns:ds="http://schemas.openxmlformats.org/officeDocument/2006/customXml" ds:itemID="{F764FC18-5882-4C00-ABA0-A4C9A6F576F5}">
  <ds:schemaRefs>
    <ds:schemaRef ds:uri="http://schemas.microsoft.com/office/2006/metadata/properties"/>
    <ds:schemaRef ds:uri="http://schemas.microsoft.com/office/infopath/2007/PartnerControls"/>
    <ds:schemaRef ds:uri="04902371-e9a1-4774-b6f8-4323d749ace1"/>
  </ds:schemaRefs>
</ds:datastoreItem>
</file>

<file path=customXml/itemProps3.xml><?xml version="1.0" encoding="utf-8"?>
<ds:datastoreItem xmlns:ds="http://schemas.openxmlformats.org/officeDocument/2006/customXml" ds:itemID="{300CB0C5-276B-4730-92B7-6259577F51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QCP Calculation Instructions</vt:lpstr>
      <vt:lpstr>Calculated QC Price</vt:lpstr>
      <vt:lpstr>Instruction A</vt:lpstr>
      <vt:lpstr>Worksheet A</vt:lpstr>
      <vt:lpstr>Instruction B</vt:lpstr>
      <vt:lpstr>Worksheet B</vt:lpstr>
      <vt:lpstr>Instruction C</vt:lpstr>
      <vt:lpstr>Worksheet C</vt:lpstr>
      <vt:lpstr>Instruction D</vt:lpstr>
      <vt:lpstr>Worksheet D</vt:lpstr>
      <vt:lpstr>Worksheet E</vt:lpstr>
      <vt:lpstr>CPI</vt:lpstr>
      <vt:lpstr>'Instruction A'!_GoBack</vt:lpstr>
      <vt:lpstr>'Instruction B'!_GoBack</vt:lpstr>
      <vt:lpstr>'Instruction C'!_GoBack</vt:lpstr>
      <vt:lpstr>'Instruction D'!_GoBack</vt:lpstr>
      <vt:lpstr>'Calculated QC Price'!Print_Area</vt:lpstr>
      <vt:lpstr>'Instruction A'!Print_Area</vt:lpstr>
      <vt:lpstr>'Instruction B'!Print_Area</vt:lpstr>
      <vt:lpstr>'Instruction C'!Print_Area</vt:lpstr>
      <vt:lpstr>'Instruction D'!Print_Area</vt:lpstr>
      <vt:lpstr>'QCP Calculation Instructions'!Print_Area</vt:lpstr>
      <vt:lpstr>'Worksheet A'!Print_Area</vt:lpstr>
      <vt:lpstr>'Worksheet B'!Print_Area</vt:lpstr>
      <vt:lpstr>'Worksheet C'!Print_Area</vt:lpstr>
      <vt:lpstr>'Worksheet D'!Print_Area</vt:lpstr>
      <vt:lpstr>'Worksheet 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Terminal Server User</dc:creator>
  <cp:keywords/>
  <dc:description/>
  <cp:lastModifiedBy>Kyle Whitaker</cp:lastModifiedBy>
  <cp:revision/>
  <cp:lastPrinted>2021-01-12T21:36:50Z</cp:lastPrinted>
  <dcterms:created xsi:type="dcterms:W3CDTF">2013-04-02T16:45:18Z</dcterms:created>
  <dcterms:modified xsi:type="dcterms:W3CDTF">2021-10-11T19:22:07Z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0x010100AD0265D9C8320644B26F99052C4BB7A7</vt:lpwstr>
  </property>
  <property fmtid="{D5CDD505-2E9C-101B-9397-08002B2CF9AE}" pid="3" name="Order">
    <vt:r8>31800</vt:r8>
  </property>
</Properties>
</file>