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15 year proforma" sheetId="1" r:id="rId1"/>
    <sheet name="Sources and Uses" sheetId="2" r:id="rId2"/>
  </sheets>
  <externalReferences>
    <externalReference r:id="rId5"/>
    <externalReference r:id="rId6"/>
  </externalReferences>
  <definedNames>
    <definedName name="\0">#REF!</definedName>
    <definedName name="\A">'[2]u-w reconcile'!#REF!</definedName>
    <definedName name="\D">#REF!</definedName>
    <definedName name="\O">#REF!</definedName>
    <definedName name="\P">#REF!</definedName>
    <definedName name="\r">#REF!</definedName>
    <definedName name="\S">#REF!</definedName>
    <definedName name="\T">#REF!</definedName>
    <definedName name="\z">#REF!</definedName>
    <definedName name="__123Graph_BRATES" hidden="1">'[2]92438 '!#REF!</definedName>
    <definedName name="__123Graph_CRATES" hidden="1">'[2]92438 '!#REF!</definedName>
    <definedName name="__123Graph_DRATES" hidden="1">'[2]92438 '!#REF!</definedName>
    <definedName name="a" hidden="1">#REF!</definedName>
    <definedName name="ABSORB">#REF!</definedName>
    <definedName name="Acres">#REF!</definedName>
    <definedName name="ADJUSTED">#REF!</definedName>
    <definedName name="ADJUSTMENTS">'[2]S&amp;U'!$A$1:$G$36</definedName>
    <definedName name="age1">'[2]S&amp;U'!$F$3</definedName>
    <definedName name="age234">'[2]S&amp;U'!$F$4</definedName>
    <definedName name="Annual_interest_rate">#REF!</definedName>
    <definedName name="are">'[2]92103 Page 3'!$C$53</definedName>
    <definedName name="BALANCE">#REF!</definedName>
    <definedName name="Beds">'[2]grants-loans'!$B$24</definedName>
    <definedName name="Beg.Bal">IF(#REF!&lt;&gt;"",#REF!,"")</definedName>
    <definedName name="Calculated_payment">#REF!</definedName>
    <definedName name="COMPARE">#REF!</definedName>
    <definedName name="cp">'[2]S&amp;U'!$F$7</definedName>
    <definedName name="Cum.Interest">IF(#REF!&lt;&gt;"",#REF!+#REF!,"")</definedName>
    <definedName name="cy">'[2]92103 Page 2'!$B$3</definedName>
    <definedName name="Cyear">'[2]92103 Page 2'!$B$3</definedName>
    <definedName name="EconomicLife">'[2]grants-loans'!$B$10</definedName>
    <definedName name="EffectiveAge">'[2]grants-loans'!$B$9</definedName>
    <definedName name="Ending.Balance">IF(#REF!&lt;&gt;"",#REF!-#REF!,"")</definedName>
    <definedName name="ENLARGE">#REF!</definedName>
    <definedName name="Entered_payment">#REF!</definedName>
    <definedName name="Expense_Recap">#REF!</definedName>
    <definedName name="First_payment_due">#REF!</definedName>
    <definedName name="First_payment_no">#REF!</definedName>
    <definedName name="fp">'[2]S&amp;U'!$F$5</definedName>
    <definedName name="GBA">'[2]grants-loans'!$B$7</definedName>
    <definedName name="GRAPHDCF">#REF!</definedName>
    <definedName name="GROWALL">'[2]S&amp;U'!$A$1:$H$54</definedName>
    <definedName name="GROWPPD">#REF!</definedName>
    <definedName name="heck">'[2]92103 Page 3'!$C$57</definedName>
    <definedName name="HUD_92273">#REF!</definedName>
    <definedName name="INCOME">'[2]S&amp;U'!$A$1:$F$39</definedName>
    <definedName name="INPUT1">#REF!</definedName>
    <definedName name="Interest">IF(#REF!&lt;&gt;"",#REF!*Periodic_rate,"")</definedName>
    <definedName name="Loan_amount">#REF!</definedName>
    <definedName name="LONGPPD">#REF!</definedName>
    <definedName name="Name">'[2]grants-loans'!$B$4</definedName>
    <definedName name="nr">'[2]commercial'!$R$58</definedName>
    <definedName name="Occupancy">#REF!</definedName>
    <definedName name="OperatingBeds">#REF!</definedName>
    <definedName name="PAGE_2">'[2]PREPAID'!#REF!</definedName>
    <definedName name="PAGE_3">'[2]PREPAID'!#REF!</definedName>
    <definedName name="PAGE_4">'[2]PREPAID'!#REF!</definedName>
    <definedName name="PAGE_5">'[2]PREPAID'!#REF!</definedName>
    <definedName name="PAGE_6">'[2]PREPAID'!#REF!</definedName>
    <definedName name="PAGE_7">'[2]PREPAID'!#REF!</definedName>
    <definedName name="payment.Num">IF(OR(#REF!="",#REF!=Total_payments),"",#REF!+1)</definedName>
    <definedName name="Payments_per_year">#REF!</definedName>
    <definedName name="Periodic_rate">Annual_interest_rate/Payments_per_year</definedName>
    <definedName name="PMA">'[2]grants-loans'!$B$26</definedName>
    <definedName name="Pmt_to_use">#REF!</definedName>
    <definedName name="pool">'[2]S&amp;U'!$F$10</definedName>
    <definedName name="PPD">#REF!</definedName>
    <definedName name="Principal">IF(#REF!&lt;&gt;"",MIN(#REF!,Pmt_to_use-#REF!),"")</definedName>
    <definedName name="_xlnm.Print_Area" localSheetId="0">'15 year proforma'!$A$1:$V$80</definedName>
    <definedName name="PRINT_AREA_MI">#REF!</definedName>
    <definedName name="PRINTONE">#REF!</definedName>
    <definedName name="py">'[2]92103 Page 2'!$B$4</definedName>
    <definedName name="Pyear">'[2]92103 Page 2'!$B$4</definedName>
    <definedName name="Quality">'[2]grants-loans'!$B$8</definedName>
    <definedName name="RATES">'[2]S&amp;U'!$A$1:$P$79</definedName>
    <definedName name="RD">'[2]2264A '!$V$230</definedName>
    <definedName name="REDUCE">#REF!</definedName>
    <definedName name="Rent1">'[2]92013 Page 1'!$H$7</definedName>
    <definedName name="Rent2">'[2]92013 Page 1'!$K$7</definedName>
    <definedName name="Rent3">'[2]92013 Page 1'!$N$7</definedName>
    <definedName name="Rent4">'[2]92013 Page 1'!$Q$7</definedName>
    <definedName name="Rent5">'[2]92013 Page 1'!#REF!</definedName>
    <definedName name="SalarySurvey">'[2]2283'!$A$1:$E$35</definedName>
    <definedName name="SF">#REF!</definedName>
    <definedName name="Show.Date">IF(#REF!&lt;&gt;"",DATE(YEAR(First_payment_due),MONTH(First_payment_due)+(#REF!-1)*12/Payments_per_year,DAY(First_payment_due)),"")</definedName>
    <definedName name="sss">'[2]IOD     '!$U$23</definedName>
    <definedName name="studio2" hidden="1">{"Page 1",#N/A,FALSE,"92264 Page 1";"Page 2",#N/A,FALSE,"92264 Page 2";"Page 3",#N/A,FALSE,"92264 Page 3";"Page 4",#N/A,FALSE,"92264 Page 4";"Page 5",#N/A,FALSE,"92264 Page 5";"Page 6",#N/A,FALSE,"92264 Page 6";"Page 7",#N/A,FALSE,"92264 Page 7";"Page 8",#N/A,FALSE,"92264 Page 8"}</definedName>
    <definedName name="SUMMARY">#REF!</definedName>
    <definedName name="Table_beg_bal">#REF!</definedName>
    <definedName name="Table_prior_interest">#REF!</definedName>
    <definedName name="Table_start_date">#REF!</definedName>
    <definedName name="Table_start_pmt">#REF!</definedName>
    <definedName name="Term_in_years">#REF!</definedName>
    <definedName name="TEST">#REF!</definedName>
    <definedName name="the">'[2]92103 Page 3'!$C$62</definedName>
    <definedName name="Total_payments">Payments_per_year*Term_in_years</definedName>
    <definedName name="trendsub">'[2]92103 Page 5'!#REF!</definedName>
    <definedName name="ttlbeds">'[2]92103 Page 4'!$L$17</definedName>
    <definedName name="Units">#REF!</definedName>
    <definedName name="water1">'[2]S&amp;U'!$F$8</definedName>
    <definedName name="water2">'[2]S&amp;U'!$F$9</definedName>
    <definedName name="wd">'[2]S&amp;U'!$F$6</definedName>
    <definedName name="what">'[2]92103 Page 3'!$C$37</definedName>
    <definedName name="WORKUP">#REF!</definedName>
    <definedName name="wrn.92264." hidden="1">{"Page 1",#N/A,FALSE,"92264 Page 1";"Page 2",#N/A,FALSE,"92264 Page 2";"Page 3",#N/A,FALSE,"92264 Page 3";"Page 4",#N/A,FALSE,"92264 Page 4";"Page 5",#N/A,FALSE,"92264 Page 5";"Page 6",#N/A,FALSE,"92264 Page 6";"Page 7",#N/A,FALSE,"92264 Page 7";"Page 8",#N/A,FALSE,"92264 Page 8"}</definedName>
    <definedName name="wrn.Print." hidden="1">{"Page4",#N/A,FALSE,"Sheet1";"Page3",#N/A,FALSE,"Sheet1";"Page2",#N/A,FALSE,"Sheet1";"Page1",#N/A,FALSE,"Sheet1"}</definedName>
    <definedName name="x" hidden="1">'[2]92438 '!#REF!</definedName>
    <definedName name="YOC">'[2]grants-loans'!$B$6</definedName>
    <definedName name="you">'[2]92103 Page 3'!$C$55</definedName>
  </definedNames>
  <calcPr fullCalcOnLoad="1"/>
</workbook>
</file>

<file path=xl/sharedStrings.xml><?xml version="1.0" encoding="utf-8"?>
<sst xmlns="http://schemas.openxmlformats.org/spreadsheetml/2006/main" count="128" uniqueCount="103">
  <si>
    <t>Income:</t>
  </si>
  <si>
    <t>Total Operating Expenses</t>
  </si>
  <si>
    <t>Net Operating Income</t>
  </si>
  <si>
    <t>Adjusted N.O.I.</t>
  </si>
  <si>
    <t>Name:</t>
  </si>
  <si>
    <t>Address:</t>
  </si>
  <si>
    <t>Escalators:</t>
  </si>
  <si>
    <t>Expenses:</t>
  </si>
  <si>
    <t>Reserves:</t>
  </si>
  <si>
    <t>Other Revenue*</t>
  </si>
  <si>
    <t>* Exclusive of Financial Revenue</t>
  </si>
  <si>
    <t>Year 1</t>
  </si>
  <si>
    <t>Year 2</t>
  </si>
  <si>
    <t>Year 3</t>
  </si>
  <si>
    <t>Year 4</t>
  </si>
  <si>
    <t>Year 5</t>
  </si>
  <si>
    <t>Year 6</t>
  </si>
  <si>
    <t>Year 7</t>
  </si>
  <si>
    <t>Year 9</t>
  </si>
  <si>
    <t>Year 8</t>
  </si>
  <si>
    <t>Year 10</t>
  </si>
  <si>
    <t>Year 11</t>
  </si>
  <si>
    <t>Year 12</t>
  </si>
  <si>
    <t>Year 13</t>
  </si>
  <si>
    <t>Year 14</t>
  </si>
  <si>
    <t>Year 15</t>
  </si>
  <si>
    <t>Insurance</t>
  </si>
  <si>
    <t>Operating Expenses:</t>
  </si>
  <si>
    <t xml:space="preserve">      Net Cash Flow</t>
  </si>
  <si>
    <t>1st Mortgage Debt Service</t>
  </si>
  <si>
    <t>Real Estate Taxes</t>
  </si>
  <si>
    <t xml:space="preserve">     Sub-Total</t>
  </si>
  <si>
    <t>Waste Management</t>
  </si>
  <si>
    <t>Telephone</t>
  </si>
  <si>
    <t>Electric</t>
  </si>
  <si>
    <t>Gas</t>
  </si>
  <si>
    <t>Mortgage:</t>
  </si>
  <si>
    <t>Replacement Reserves:</t>
  </si>
  <si>
    <t>Rate</t>
  </si>
  <si>
    <t>Years</t>
  </si>
  <si>
    <t>Debt Service Ratio After Sub Debt</t>
  </si>
  <si>
    <t>Net Cash Flow</t>
  </si>
  <si>
    <t>Advertising/Marketing</t>
  </si>
  <si>
    <t>Water &amp; Sewer</t>
  </si>
  <si>
    <t>Grounds Maintenance</t>
  </si>
  <si>
    <t>Repairs Supplies</t>
  </si>
  <si>
    <t>Repairs Contract</t>
  </si>
  <si>
    <t>Elevator Contract</t>
  </si>
  <si>
    <t>HVAC Repairs &amp; Maintenance</t>
  </si>
  <si>
    <t>Janitor &amp; Cleaning Contract</t>
  </si>
  <si>
    <t>Janitor/Cleaning Supplies</t>
  </si>
  <si>
    <t>Subordinated Debt:</t>
  </si>
  <si>
    <t xml:space="preserve">     Total Sub. Debt Service</t>
  </si>
  <si>
    <t>Replacement Reserve</t>
  </si>
  <si>
    <t>Historical</t>
  </si>
  <si>
    <t xml:space="preserve"> </t>
  </si>
  <si>
    <t>per month</t>
  </si>
  <si>
    <t xml:space="preserve">  </t>
  </si>
  <si>
    <t xml:space="preserve">   **Debt Service Ratio - 1st Mortgage</t>
  </si>
  <si>
    <t>Labor &amp; Benefits</t>
  </si>
  <si>
    <t>Consulting Fees</t>
  </si>
  <si>
    <t>Equipment</t>
  </si>
  <si>
    <t>Equipment Repair</t>
  </si>
  <si>
    <t>Physical Plant</t>
  </si>
  <si>
    <t>Raw Food</t>
  </si>
  <si>
    <t>Transportation</t>
  </si>
  <si>
    <t>Furnishings</t>
  </si>
  <si>
    <t>Furnishings repair</t>
  </si>
  <si>
    <t>Staff Training</t>
  </si>
  <si>
    <t>Staff Wellness</t>
  </si>
  <si>
    <t>Office Supplies</t>
  </si>
  <si>
    <t>Printing</t>
  </si>
  <si>
    <t>Publications and Periodicals</t>
  </si>
  <si>
    <t>Association Membership/dues</t>
  </si>
  <si>
    <t>Technology</t>
  </si>
  <si>
    <t>Medical Equipment</t>
  </si>
  <si>
    <t>Net Revenue (NR)</t>
  </si>
  <si>
    <t>Licenses and Fees</t>
  </si>
  <si>
    <t>Other Food Services</t>
  </si>
  <si>
    <t>Other Resident Care/Activities/Social Services</t>
  </si>
  <si>
    <t>Supplies for Resident Care/Activities/Social Services</t>
  </si>
  <si>
    <t>Source of Funds</t>
  </si>
  <si>
    <t>Total Source of Funds</t>
  </si>
  <si>
    <t>Use of Funds</t>
  </si>
  <si>
    <t>Construction inspection fee (.5%)</t>
  </si>
  <si>
    <t>Title Guaranty</t>
  </si>
  <si>
    <t>Recording and Other closing costs</t>
  </si>
  <si>
    <t>Third party reports(PNA, Phase I, and appraisal)</t>
  </si>
  <si>
    <t>Borrower legal</t>
  </si>
  <si>
    <t>Total Use of Funds</t>
  </si>
  <si>
    <t xml:space="preserve">      </t>
  </si>
  <si>
    <t>Payoff Current Loan</t>
  </si>
  <si>
    <t>IFA Fee (3% of Loan)</t>
  </si>
  <si>
    <t xml:space="preserve">IFA 1st Mortgage </t>
  </si>
  <si>
    <t>Subordinate Mortgage</t>
  </si>
  <si>
    <t>Donations, etc.</t>
  </si>
  <si>
    <t>Contingencies</t>
  </si>
  <si>
    <t>GAP Needs</t>
  </si>
  <si>
    <t>**Must be 1.25 or higher</t>
  </si>
  <si>
    <t>Construction &amp; Rehab costs</t>
  </si>
  <si>
    <t>Gross Rental Income</t>
  </si>
  <si>
    <t>Less: Vacancies</t>
  </si>
  <si>
    <t>Vacancy Rate: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</si>
</sst>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???_);_(@_)"/>
    <numFmt numFmtId="166" formatCode="_(* #,##0.0000_);_(* \(#,##0.0000\);_(* &quot;-&quot;??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_);\(0\)"/>
    <numFmt numFmtId="170" formatCode="0.00_);\(0.00\)"/>
    <numFmt numFmtId="171" formatCode="0.000%"/>
    <numFmt numFmtId="172" formatCode="0.0"/>
    <numFmt numFmtId="173" formatCode="[$-409]dddd\,\ mmmm\ dd\,\ yyyy"/>
    <numFmt numFmtId="174" formatCode="[$-409]h:mm:ss\ AM/PM"/>
    <numFmt numFmtId="175" formatCode="_(&quot;$&quot;* #,##0.0_);_(&quot;$&quot;* \(#,##0.0\);_(&quot;$&quot;* &quot;-&quot;?_);_(@_)"/>
    <numFmt numFmtId="176" formatCode="&quot;$&quot;#,##0.0_);\(&quot;$&quot;#,##0.0\)"/>
    <numFmt numFmtId="177" formatCode="&quot;$&quot;#,##0"/>
    <numFmt numFmtId="178" formatCode="&quot;$&quot;#,##0.00"/>
    <numFmt numFmtId="179" formatCode="mm/dd/yy"/>
    <numFmt numFmtId="180" formatCode="#,##0.000_);\(#,##0.000\)"/>
    <numFmt numFmtId="181" formatCode="0.00_)"/>
    <numFmt numFmtId="182" formatCode="0.0%"/>
    <numFmt numFmtId="183" formatCode="0_)"/>
    <numFmt numFmtId="184" formatCode="_(* #,##0.000_);_(* \(#,##0.000\);_(* &quot;-&quot;??_);_(@_)"/>
    <numFmt numFmtId="185" formatCode="_(* #,##0.0000_);_(* \(#,##0.0000\);_(* &quot;-&quot;??_);_(@_)"/>
    <numFmt numFmtId="186" formatCode="#,##0.0000_);\(#,##0.0000\)"/>
    <numFmt numFmtId="187" formatCode="0.0000%"/>
    <numFmt numFmtId="188" formatCode="0.000000%"/>
    <numFmt numFmtId="189" formatCode="m/d/yy\ h:mm\ AM/PM"/>
    <numFmt numFmtId="190" formatCode="#,##0;\-#,##0;&quot;-&quot;"/>
    <numFmt numFmtId="191" formatCode="m/d/yy"/>
    <numFmt numFmtId="192" formatCode="#,##0.0_);\(#,##0.0\)"/>
    <numFmt numFmtId="193" formatCode="0.00000%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&quot;$&quot;#,##0.000"/>
  </numFmts>
  <fonts count="51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17"/>
      <name val="Helv"/>
      <family val="0"/>
    </font>
    <font>
      <sz val="10"/>
      <color indexed="18"/>
      <name val="Helv"/>
      <family val="0"/>
    </font>
    <font>
      <b/>
      <i/>
      <sz val="16"/>
      <name val="Helv"/>
      <family val="0"/>
    </font>
    <font>
      <b/>
      <i/>
      <sz val="10"/>
      <color indexed="12"/>
      <name val="Arial"/>
      <family val="2"/>
    </font>
    <font>
      <sz val="8"/>
      <color indexed="20"/>
      <name val="Helv"/>
      <family val="0"/>
    </font>
    <font>
      <b/>
      <i/>
      <sz val="10"/>
      <color indexed="16"/>
      <name val="Helv"/>
      <family val="0"/>
    </font>
    <font>
      <b/>
      <sz val="11"/>
      <name val="Times New Roman"/>
      <family val="1"/>
    </font>
    <font>
      <sz val="10"/>
      <name val="Helv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190" fontId="6" fillId="0" borderId="0" applyFill="0" applyBorder="0" applyAlignment="0"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38" fontId="5" fillId="30" borderId="0" applyNumberFormat="0" applyBorder="0" applyAlignment="0" applyProtection="0"/>
    <xf numFmtId="0" fontId="1" fillId="0" borderId="3" applyNumberFormat="0" applyAlignment="0" applyProtection="0"/>
    <xf numFmtId="0" fontId="1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1" borderId="1" applyNumberFormat="0" applyAlignment="0" applyProtection="0"/>
    <xf numFmtId="10" fontId="5" fillId="32" borderId="8" applyNumberFormat="0" applyBorder="0" applyAlignment="0" applyProtection="0"/>
    <xf numFmtId="0" fontId="7" fillId="0" borderId="9" applyNumberFormat="0" applyFill="0" applyAlignment="0">
      <protection locked="0"/>
    </xf>
    <xf numFmtId="0" fontId="8" fillId="0" borderId="0" applyFill="0" applyBorder="0" applyAlignment="0">
      <protection/>
    </xf>
    <xf numFmtId="0" fontId="46" fillId="0" borderId="10" applyNumberFormat="0" applyFill="0" applyAlignment="0" applyProtection="0"/>
    <xf numFmtId="0" fontId="47" fillId="33" borderId="0" applyNumberFormat="0" applyBorder="0" applyAlignment="0" applyProtection="0"/>
    <xf numFmtId="181" fontId="9" fillId="0" borderId="0">
      <alignment/>
      <protection/>
    </xf>
    <xf numFmtId="0" fontId="0" fillId="34" borderId="11" applyNumberFormat="0" applyFont="0" applyAlignment="0" applyProtection="0"/>
    <xf numFmtId="41" fontId="10" fillId="0" borderId="12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1" fillId="0" borderId="13" applyNumberFormat="0" applyFill="0" applyBorder="0" applyAlignment="0" applyProtection="0"/>
    <xf numFmtId="0" fontId="12" fillId="0" borderId="13" applyNumberFormat="0" applyFill="0" applyBorder="0" applyAlignment="0" applyProtection="0"/>
    <xf numFmtId="40" fontId="1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14" fillId="30" borderId="0" applyNumberFormat="0" applyFon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0" xfId="43" applyNumberFormat="1" applyFont="1" applyBorder="1" applyAlignment="1">
      <alignment/>
    </xf>
    <xf numFmtId="37" fontId="0" fillId="0" borderId="0" xfId="43" applyNumberFormat="1" applyFont="1" applyAlignment="1">
      <alignment/>
    </xf>
    <xf numFmtId="37" fontId="0" fillId="0" borderId="16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9" fontId="0" fillId="0" borderId="16" xfId="0" applyNumberFormat="1" applyFont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5" fontId="0" fillId="0" borderId="0" xfId="0" applyNumberFormat="1" applyFont="1" applyAlignment="1">
      <alignment/>
    </xf>
    <xf numFmtId="49" fontId="0" fillId="0" borderId="0" xfId="45" applyNumberFormat="1" applyFont="1" applyBorder="1" applyAlignment="1">
      <alignment horizontal="right"/>
    </xf>
    <xf numFmtId="49" fontId="0" fillId="0" borderId="0" xfId="45" applyNumberFormat="1" applyFont="1" applyAlignment="1">
      <alignment horizontal="right"/>
    </xf>
    <xf numFmtId="49" fontId="0" fillId="0" borderId="0" xfId="45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69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37" fontId="0" fillId="0" borderId="19" xfId="43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0" fillId="0" borderId="20" xfId="43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9" fontId="0" fillId="0" borderId="20" xfId="0" applyNumberFormat="1" applyFont="1" applyBorder="1" applyAlignment="1">
      <alignment horizontal="right"/>
    </xf>
    <xf numFmtId="37" fontId="0" fillId="0" borderId="23" xfId="43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5" fontId="0" fillId="0" borderId="0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2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37" fontId="0" fillId="35" borderId="0" xfId="0" applyNumberFormat="1" applyFont="1" applyFill="1" applyBorder="1" applyAlignment="1" applyProtection="1">
      <alignment/>
      <protection locked="0"/>
    </xf>
    <xf numFmtId="37" fontId="0" fillId="35" borderId="16" xfId="0" applyNumberFormat="1" applyFont="1" applyFill="1" applyBorder="1" applyAlignment="1" applyProtection="1">
      <alignment/>
      <protection locked="0"/>
    </xf>
    <xf numFmtId="37" fontId="0" fillId="35" borderId="16" xfId="0" applyNumberFormat="1" applyFill="1" applyBorder="1" applyAlignment="1" applyProtection="1">
      <alignment horizontal="right"/>
      <protection locked="0"/>
    </xf>
    <xf numFmtId="37" fontId="0" fillId="35" borderId="16" xfId="43" applyNumberFormat="1" applyFont="1" applyFill="1" applyBorder="1" applyAlignment="1" applyProtection="1">
      <alignment/>
      <protection locked="0"/>
    </xf>
    <xf numFmtId="37" fontId="0" fillId="35" borderId="0" xfId="43" applyNumberFormat="1" applyFont="1" applyFill="1" applyAlignment="1" applyProtection="1">
      <alignment/>
      <protection locked="0"/>
    </xf>
    <xf numFmtId="37" fontId="0" fillId="35" borderId="0" xfId="43" applyNumberFormat="1" applyFont="1" applyFill="1" applyBorder="1" applyAlignment="1" applyProtection="1">
      <alignment/>
      <protection locked="0"/>
    </xf>
    <xf numFmtId="5" fontId="0" fillId="35" borderId="0" xfId="0" applyNumberFormat="1" applyFont="1" applyFill="1" applyAlignment="1" applyProtection="1">
      <alignment horizontal="right"/>
      <protection locked="0"/>
    </xf>
    <xf numFmtId="0" fontId="1" fillId="35" borderId="0" xfId="0" applyFon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left"/>
      <protection locked="0"/>
    </xf>
    <xf numFmtId="0" fontId="0" fillId="35" borderId="0" xfId="0" applyFont="1" applyFill="1" applyAlignment="1" applyProtection="1">
      <alignment/>
      <protection locked="0"/>
    </xf>
    <xf numFmtId="10" fontId="0" fillId="35" borderId="0" xfId="0" applyNumberFormat="1" applyFont="1" applyFill="1" applyBorder="1" applyAlignment="1" applyProtection="1">
      <alignment horizontal="center"/>
      <protection locked="0"/>
    </xf>
    <xf numFmtId="2" fontId="0" fillId="35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37" fontId="0" fillId="35" borderId="16" xfId="0" applyNumberFormat="1" applyFont="1" applyFill="1" applyBorder="1" applyAlignment="1" applyProtection="1" quotePrefix="1">
      <alignment/>
      <protection locked="0"/>
    </xf>
    <xf numFmtId="0" fontId="0" fillId="35" borderId="24" xfId="0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25" xfId="0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>
      <alignment/>
    </xf>
    <xf numFmtId="0" fontId="0" fillId="35" borderId="4" xfId="0" applyFont="1" applyFill="1" applyBorder="1" applyAlignment="1" applyProtection="1">
      <alignment horizontal="center"/>
      <protection locked="0"/>
    </xf>
    <xf numFmtId="5" fontId="0" fillId="0" borderId="0" xfId="0" applyNumberFormat="1" applyFont="1" applyBorder="1" applyAlignment="1">
      <alignment/>
    </xf>
    <xf numFmtId="169" fontId="0" fillId="0" borderId="0" xfId="0" applyNumberFormat="1" applyFont="1" applyFill="1" applyBorder="1" applyAlignment="1" applyProtection="1">
      <alignment horizontal="right"/>
      <protection locked="0"/>
    </xf>
    <xf numFmtId="37" fontId="0" fillId="0" borderId="0" xfId="0" applyNumberFormat="1" applyFont="1" applyFill="1" applyBorder="1" applyAlignment="1" applyProtection="1">
      <alignment horizontal="right"/>
      <protection locked="0"/>
    </xf>
    <xf numFmtId="169" fontId="0" fillId="0" borderId="0" xfId="45" applyNumberFormat="1" applyFont="1" applyFill="1" applyAlignment="1" applyProtection="1">
      <alignment horizontal="right"/>
      <protection locked="0"/>
    </xf>
    <xf numFmtId="37" fontId="0" fillId="0" borderId="0" xfId="45" applyNumberFormat="1" applyFont="1" applyFill="1" applyAlignment="1" applyProtection="1">
      <alignment horizontal="right"/>
      <protection locked="0"/>
    </xf>
    <xf numFmtId="169" fontId="0" fillId="0" borderId="0" xfId="45" applyNumberFormat="1" applyFont="1" applyFill="1" applyBorder="1" applyAlignment="1" applyProtection="1">
      <alignment horizontal="right"/>
      <protection locked="0"/>
    </xf>
    <xf numFmtId="37" fontId="0" fillId="0" borderId="0" xfId="45" applyNumberFormat="1" applyFont="1" applyFill="1" applyBorder="1" applyAlignment="1" applyProtection="1">
      <alignment horizontal="right"/>
      <protection locked="0"/>
    </xf>
    <xf numFmtId="0" fontId="0" fillId="35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10" fontId="0" fillId="0" borderId="0" xfId="0" applyNumberFormat="1" applyFont="1" applyFill="1" applyAlignment="1" applyProtection="1">
      <alignment/>
      <protection locked="0"/>
    </xf>
    <xf numFmtId="5" fontId="0" fillId="0" borderId="0" xfId="0" applyNumberFormat="1" applyFont="1" applyFill="1" applyAlignment="1" applyProtection="1">
      <alignment horizontal="right"/>
      <protection locked="0"/>
    </xf>
    <xf numFmtId="37" fontId="0" fillId="35" borderId="16" xfId="0" applyNumberFormat="1" applyFont="1" applyFill="1" applyBorder="1" applyAlignment="1">
      <alignment/>
    </xf>
    <xf numFmtId="37" fontId="0" fillId="35" borderId="0" xfId="0" applyNumberFormat="1" applyFont="1" applyFill="1" applyAlignment="1">
      <alignment/>
    </xf>
    <xf numFmtId="37" fontId="0" fillId="35" borderId="0" xfId="43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15" fillId="0" borderId="0" xfId="0" applyNumberFormat="1" applyFont="1" applyAlignment="1">
      <alignment/>
    </xf>
    <xf numFmtId="42" fontId="16" fillId="0" borderId="0" xfId="0" applyNumberFormat="1" applyFont="1" applyAlignment="1">
      <alignment/>
    </xf>
    <xf numFmtId="178" fontId="16" fillId="0" borderId="0" xfId="0" applyNumberFormat="1" applyFont="1" applyAlignment="1">
      <alignment/>
    </xf>
    <xf numFmtId="10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2" fontId="16" fillId="0" borderId="0" xfId="45" applyNumberFormat="1" applyFont="1" applyAlignment="1">
      <alignment/>
    </xf>
    <xf numFmtId="0" fontId="16" fillId="0" borderId="0" xfId="0" applyNumberFormat="1" applyFont="1" applyAlignment="1">
      <alignment/>
    </xf>
    <xf numFmtId="177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78" fontId="17" fillId="0" borderId="0" xfId="0" applyNumberFormat="1" applyFont="1" applyAlignment="1">
      <alignment/>
    </xf>
    <xf numFmtId="178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178" fontId="16" fillId="0" borderId="0" xfId="0" applyNumberFormat="1" applyFont="1" applyAlignment="1">
      <alignment horizontal="right"/>
    </xf>
    <xf numFmtId="42" fontId="17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2" fontId="17" fillId="0" borderId="0" xfId="45" applyNumberFormat="1" applyFont="1" applyAlignment="1">
      <alignment/>
    </xf>
    <xf numFmtId="6" fontId="16" fillId="0" borderId="0" xfId="0" applyNumberFormat="1" applyFont="1" applyAlignment="1">
      <alignment/>
    </xf>
    <xf numFmtId="37" fontId="0" fillId="0" borderId="16" xfId="0" applyNumberFormat="1" applyFont="1" applyFill="1" applyBorder="1" applyAlignment="1" applyProtection="1">
      <alignment/>
      <protection locked="0"/>
    </xf>
    <xf numFmtId="37" fontId="0" fillId="0" borderId="0" xfId="43" applyNumberFormat="1" applyFont="1" applyFill="1" applyAlignment="1" applyProtection="1">
      <alignment/>
      <protection locked="0"/>
    </xf>
    <xf numFmtId="10" fontId="0" fillId="35" borderId="0" xfId="0" applyNumberFormat="1" applyFont="1" applyFill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input cell" xfId="60"/>
    <cellStyle name="instruction" xfId="61"/>
    <cellStyle name="Linked Cell" xfId="62"/>
    <cellStyle name="Neutral" xfId="63"/>
    <cellStyle name="Normal - Style1" xfId="64"/>
    <cellStyle name="Note" xfId="65"/>
    <cellStyle name="Output" xfId="66"/>
    <cellStyle name="Percent" xfId="67"/>
    <cellStyle name="Percent [2]" xfId="68"/>
    <cellStyle name="purple" xfId="69"/>
    <cellStyle name="red" xfId="70"/>
    <cellStyle name="Times New Roman" xfId="71"/>
    <cellStyle name="Title" xfId="72"/>
    <cellStyle name="Total" xfId="73"/>
    <cellStyle name="Warning Text" xfId="74"/>
    <cellStyle name="yellow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ndy\Active%20Projects\Willow%20Park\2013%20Willow%20Park%20%20FINAL%2010-4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semaden\Local%20Settings\Temporary%20Internet%20Files\OLK6\NC%20TEMPLATE%20d4%2012-28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2013 Page 1"/>
      <sheetName val="ONE-PAGE-A7"/>
      <sheetName val="92103 Page 2"/>
      <sheetName val="92103 Page 3"/>
      <sheetName val="92103 Page 4"/>
      <sheetName val="92103 Page 5"/>
      <sheetName val="HIST EX"/>
      <sheetName val="S&amp;U"/>
      <sheetName val="Occupancy Analysis"/>
      <sheetName val="HUD2013-223F"/>
      <sheetName val="223F-2264-A "/>
      <sheetName val="ONE-PAGE-223F"/>
      <sheetName val="COST SAVING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epage"/>
      <sheetName val="PREPAID"/>
      <sheetName val="grants-loans"/>
      <sheetName val="IOD     "/>
      <sheetName val="2264A "/>
      <sheetName val="92013 Page 1"/>
      <sheetName val="92103 Page 2"/>
      <sheetName val="92103 Page 3"/>
      <sheetName val="92103 Page 4"/>
      <sheetName val="92103 Page 5"/>
      <sheetName val="S&amp;U"/>
      <sheetName val="commercial"/>
      <sheetName val="2283"/>
      <sheetName val="u-w reconcile"/>
      <sheetName val="92438 "/>
    </sheetNames>
    <sheetDataSet>
      <sheetData sheetId="2">
        <row r="4">
          <cell r="B4">
            <v>0</v>
          </cell>
        </row>
        <row r="6">
          <cell r="B6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</sheetData>
      <sheetData sheetId="10">
        <row r="1">
          <cell r="B1" t="str">
            <v>ARBOR COMMERCIAL MORTGAGE</v>
          </cell>
        </row>
        <row r="2">
          <cell r="B2">
            <v>38349.56182476852</v>
          </cell>
          <cell r="C2">
            <v>38349.56182476852</v>
          </cell>
        </row>
        <row r="3">
          <cell r="B3" t="str">
            <v>RESIDENCES AT MANCHESTER PLACE SOURCES AND USES</v>
          </cell>
        </row>
        <row r="4">
          <cell r="B4" t="str">
            <v>FHA Mortgage</v>
          </cell>
          <cell r="C4">
            <v>4223400</v>
          </cell>
          <cell r="E4" t="str">
            <v>debt service mortgage  </v>
          </cell>
          <cell r="G4" t="str">
            <v>contractor's other fees</v>
          </cell>
        </row>
        <row r="5">
          <cell r="B5" t="str">
            <v>BSPRA/SPRA</v>
          </cell>
          <cell r="C5">
            <v>49776.030000000006</v>
          </cell>
          <cell r="E5" t="str">
            <v>10% of eligible costs</v>
          </cell>
          <cell r="G5" t="str">
            <v>cost cert</v>
          </cell>
          <cell r="H5">
            <v>0</v>
          </cell>
        </row>
        <row r="6">
          <cell r="B6" t="str">
            <v>PREPAID ITEMS</v>
          </cell>
          <cell r="C6">
            <v>107670.2</v>
          </cell>
          <cell r="G6">
            <v>0</v>
          </cell>
          <cell r="H6">
            <v>0</v>
          </cell>
        </row>
        <row r="7">
          <cell r="B7" t="str">
            <v>CASH</v>
          </cell>
          <cell r="C7">
            <v>1361409.1242405195</v>
          </cell>
          <cell r="G7" t="str">
            <v>total contractor other </v>
          </cell>
          <cell r="H7">
            <v>0</v>
          </cell>
        </row>
        <row r="8">
          <cell r="B8" t="str">
            <v>GRANT/LOAN</v>
          </cell>
          <cell r="C8">
            <v>0</v>
          </cell>
        </row>
        <row r="9">
          <cell r="B9" t="str">
            <v>other</v>
          </cell>
          <cell r="C9">
            <v>0</v>
          </cell>
          <cell r="G9" t="str">
            <v>owner's other fees</v>
          </cell>
        </row>
        <row r="10">
          <cell r="B10" t="str">
            <v>TOTAL SOURCES </v>
          </cell>
          <cell r="C10">
            <v>5742255.35424052</v>
          </cell>
          <cell r="G10" t="str">
            <v>other</v>
          </cell>
          <cell r="H10">
            <v>0</v>
          </cell>
        </row>
        <row r="11">
          <cell r="G11" t="str">
            <v>municipal -see below</v>
          </cell>
          <cell r="H11">
            <v>0</v>
          </cell>
        </row>
        <row r="12">
          <cell r="B12" t="str">
            <v>All improvements</v>
          </cell>
          <cell r="C12">
            <v>3445837.2</v>
          </cell>
          <cell r="E12" t="str">
            <v>from contractor's estimates</v>
          </cell>
          <cell r="G12" t="str">
            <v>other</v>
          </cell>
          <cell r="H12">
            <v>0</v>
          </cell>
        </row>
        <row r="13">
          <cell r="B13" t="str">
            <v>Architect Design</v>
          </cell>
          <cell r="C13">
            <v>75000</v>
          </cell>
          <cell r="E13" t="str">
            <v>80% of total for architect plus civil engineer design</v>
          </cell>
          <cell r="G13" t="str">
            <v>other</v>
          </cell>
          <cell r="H13">
            <v>0</v>
          </cell>
        </row>
        <row r="14">
          <cell r="B14" t="str">
            <v>Architect Supervise</v>
          </cell>
          <cell r="C14">
            <v>25000</v>
          </cell>
          <cell r="E14" t="str">
            <v>20% of total for architect plus $7,500 for civil engineer </v>
          </cell>
          <cell r="G14" t="str">
            <v>other</v>
          </cell>
          <cell r="H14">
            <v>0</v>
          </cell>
        </row>
        <row r="15">
          <cell r="B15" t="str">
            <v>Construction interest</v>
          </cell>
          <cell r="C15">
            <v>179494.5</v>
          </cell>
          <cell r="E15" t="str">
            <v>__ interest rate on 50% of mortgage for __months</v>
          </cell>
          <cell r="G15" t="str">
            <v>other</v>
          </cell>
          <cell r="H15">
            <v>0</v>
          </cell>
        </row>
        <row r="16">
          <cell r="B16" t="str">
            <v>Real estate taxes</v>
          </cell>
          <cell r="C16">
            <v>0</v>
          </cell>
          <cell r="G16" t="str">
            <v>other</v>
          </cell>
          <cell r="H16">
            <v>0</v>
          </cell>
        </row>
        <row r="17">
          <cell r="B17" t="str">
            <v>Insurance</v>
          </cell>
          <cell r="C17">
            <v>0</v>
          </cell>
          <cell r="G17" t="str">
            <v>other</v>
          </cell>
          <cell r="H17">
            <v>0</v>
          </cell>
        </row>
        <row r="18">
          <cell r="B18" t="str">
            <v>HUD MIP</v>
          </cell>
          <cell r="C18">
            <v>38010.6</v>
          </cell>
          <cell r="E18" t="str">
            <v>1.0% of mortgage</v>
          </cell>
          <cell r="G18" t="str">
            <v>other</v>
          </cell>
          <cell r="H18">
            <v>0</v>
          </cell>
        </row>
        <row r="19">
          <cell r="B19" t="str">
            <v>HUD Exam Fee</v>
          </cell>
          <cell r="C19">
            <v>12670.2</v>
          </cell>
          <cell r="E19" t="str">
            <v>.3% of mortgage amount</v>
          </cell>
          <cell r="G19" t="str">
            <v>other</v>
          </cell>
          <cell r="H19">
            <v>0</v>
          </cell>
        </row>
        <row r="20">
          <cell r="B20" t="str">
            <v>Financing Fee</v>
          </cell>
          <cell r="C20">
            <v>54234</v>
          </cell>
          <cell r="D20">
            <v>0.012841312686461145</v>
          </cell>
          <cell r="E20" t="str">
            <v>of mortgage amount</v>
          </cell>
          <cell r="G20" t="str">
            <v>total owner's other</v>
          </cell>
          <cell r="H20">
            <v>0</v>
          </cell>
        </row>
        <row r="21">
          <cell r="B21" t="str">
            <v>Placement fee</v>
          </cell>
          <cell r="C21">
            <v>42234</v>
          </cell>
          <cell r="E21" t="str">
            <v>__% of mortgage amount</v>
          </cell>
        </row>
        <row r="22">
          <cell r="B22" t="str">
            <v>HUD inspection fee</v>
          </cell>
          <cell r="C22">
            <v>21117</v>
          </cell>
          <cell r="E22" t="str">
            <v>.5% of mortgage amount</v>
          </cell>
          <cell r="G22" t="str">
            <v>MUNICIPAL FEES</v>
          </cell>
        </row>
        <row r="23">
          <cell r="B23" t="str">
            <v>survey</v>
          </cell>
          <cell r="C23">
            <v>0</v>
          </cell>
          <cell r="G23" t="str">
            <v>impact fee</v>
          </cell>
          <cell r="H23">
            <v>0</v>
          </cell>
        </row>
        <row r="24">
          <cell r="B24" t="str">
            <v>Title and recording</v>
          </cell>
          <cell r="C24">
            <v>10000</v>
          </cell>
          <cell r="G24" t="str">
            <v>building permit</v>
          </cell>
          <cell r="H24">
            <v>0</v>
          </cell>
        </row>
        <row r="25">
          <cell r="B25" t="str">
            <v>Other closing costs </v>
          </cell>
          <cell r="C25">
            <v>40000</v>
          </cell>
          <cell r="E25" t="str">
            <v>Legal, organizational and owner’s cost cert</v>
          </cell>
          <cell r="G25" t="str">
            <v>other</v>
          </cell>
          <cell r="H25">
            <v>0</v>
          </cell>
        </row>
        <row r="26">
          <cell r="B26" t="str">
            <v>BSPRA/SPRA</v>
          </cell>
          <cell r="C26">
            <v>49776.030000000006</v>
          </cell>
          <cell r="E26" t="str">
            <v>10% of eligible costs</v>
          </cell>
          <cell r="G26" t="str">
            <v>other</v>
          </cell>
          <cell r="H26">
            <v>0</v>
          </cell>
        </row>
        <row r="27">
          <cell r="B27" t="str">
            <v>Land acquisition</v>
          </cell>
          <cell r="C27">
            <v>1000000</v>
          </cell>
          <cell r="G27" t="str">
            <v>other</v>
          </cell>
          <cell r="H27">
            <v>0</v>
          </cell>
        </row>
        <row r="28">
          <cell r="B28" t="str">
            <v>Initial operating deficit</v>
          </cell>
          <cell r="C28">
            <v>661180.1495345194</v>
          </cell>
          <cell r="E28" t="str">
            <v>see breakdown</v>
          </cell>
          <cell r="G28" t="str">
            <v>total municipal fees</v>
          </cell>
          <cell r="H28">
            <v>0</v>
          </cell>
        </row>
        <row r="29">
          <cell r="B29" t="str">
            <v>Working capital escrow</v>
          </cell>
          <cell r="C29">
            <v>84468</v>
          </cell>
          <cell r="E29" t="str">
            <v>2% of mortgage amount</v>
          </cell>
        </row>
        <row r="30">
          <cell r="B30" t="str">
            <v>Other  costs </v>
          </cell>
          <cell r="C30">
            <v>3233.674706</v>
          </cell>
          <cell r="G30" t="str">
            <v>PREPAID ITEMS</v>
          </cell>
        </row>
        <row r="31">
          <cell r="B31" t="str">
            <v>demo</v>
          </cell>
          <cell r="C31">
            <v>0</v>
          </cell>
          <cell r="E31" t="str">
            <v>see 2328</v>
          </cell>
        </row>
        <row r="32">
          <cell r="B32" t="str">
            <v>offsite costs</v>
          </cell>
          <cell r="C32">
            <v>0</v>
          </cell>
          <cell r="E32" t="str">
            <v>see 2328</v>
          </cell>
          <cell r="G32" t="str">
            <v>architect design</v>
          </cell>
          <cell r="H32">
            <v>75000</v>
          </cell>
        </row>
        <row r="33">
          <cell r="B33" t="str">
            <v>TOTAL USES</v>
          </cell>
          <cell r="C33">
            <v>5742255.35424052</v>
          </cell>
          <cell r="G33" t="str">
            <v>Phase I</v>
          </cell>
          <cell r="H33">
            <v>0</v>
          </cell>
        </row>
        <row r="34">
          <cell r="C34">
            <v>0</v>
          </cell>
          <cell r="G34" t="str">
            <v>Market Study</v>
          </cell>
          <cell r="H34">
            <v>0</v>
          </cell>
        </row>
        <row r="35">
          <cell r="G35" t="str">
            <v>Appraisal</v>
          </cell>
          <cell r="H35">
            <v>0</v>
          </cell>
        </row>
        <row r="36">
          <cell r="G36" t="str">
            <v>app fee</v>
          </cell>
          <cell r="H36">
            <v>12670.2</v>
          </cell>
        </row>
        <row r="37">
          <cell r="G37" t="str">
            <v>A&amp;E review</v>
          </cell>
          <cell r="H37">
            <v>0</v>
          </cell>
        </row>
        <row r="38">
          <cell r="G38" t="str">
            <v>other</v>
          </cell>
          <cell r="H38">
            <v>20000</v>
          </cell>
        </row>
        <row r="39">
          <cell r="G39" t="str">
            <v>other</v>
          </cell>
          <cell r="H39">
            <v>0</v>
          </cell>
        </row>
        <row r="40">
          <cell r="G40" t="str">
            <v>other</v>
          </cell>
          <cell r="H40">
            <v>0</v>
          </cell>
        </row>
        <row r="41">
          <cell r="G41" t="str">
            <v>Total Prepaid</v>
          </cell>
          <cell r="H41">
            <v>107670.2</v>
          </cell>
        </row>
        <row r="43">
          <cell r="G43" t="str">
            <v>ORGANIZATIONAL</v>
          </cell>
        </row>
        <row r="44">
          <cell r="G44" t="str">
            <v>market study</v>
          </cell>
          <cell r="H44">
            <v>0</v>
          </cell>
        </row>
        <row r="45">
          <cell r="G45" t="str">
            <v>appraisal</v>
          </cell>
          <cell r="H45">
            <v>0</v>
          </cell>
        </row>
        <row r="46">
          <cell r="G46" t="str">
            <v>Phase I</v>
          </cell>
          <cell r="H46">
            <v>0</v>
          </cell>
        </row>
        <row r="47">
          <cell r="G47" t="str">
            <v>other</v>
          </cell>
          <cell r="H47">
            <v>0</v>
          </cell>
        </row>
        <row r="48">
          <cell r="G48" t="str">
            <v>A&amp; E Review</v>
          </cell>
          <cell r="H48">
            <v>0</v>
          </cell>
        </row>
        <row r="49">
          <cell r="G49" t="str">
            <v>other</v>
          </cell>
          <cell r="H49">
            <v>20000</v>
          </cell>
        </row>
        <row r="50">
          <cell r="G50" t="str">
            <v>other</v>
          </cell>
          <cell r="H50">
            <v>0</v>
          </cell>
        </row>
        <row r="51">
          <cell r="G51" t="str">
            <v>other</v>
          </cell>
          <cell r="H51">
            <v>0</v>
          </cell>
        </row>
        <row r="52">
          <cell r="G52" t="str">
            <v>other</v>
          </cell>
          <cell r="H52">
            <v>0</v>
          </cell>
        </row>
        <row r="53">
          <cell r="G53" t="str">
            <v>total Organizational</v>
          </cell>
          <cell r="H53">
            <v>20000</v>
          </cell>
        </row>
      </sheetData>
      <sheetData sheetId="12">
        <row r="1">
          <cell r="A1" t="str">
            <v>Financial Requirements</v>
          </cell>
        </row>
        <row r="2">
          <cell r="A2" t="str">
            <v>for Closing</v>
          </cell>
        </row>
        <row r="4">
          <cell r="A4" t="str">
            <v>Project Mortgage - Section</v>
          </cell>
        </row>
        <row r="5">
          <cell r="A5" t="str">
            <v>Name of Project</v>
          </cell>
          <cell r="D5" t="str">
            <v>NAME</v>
          </cell>
        </row>
        <row r="6">
          <cell r="A6" t="str">
            <v>Mortgagor</v>
          </cell>
          <cell r="D6" t="str">
            <v>blah</v>
          </cell>
        </row>
        <row r="7">
          <cell r="A7" t="str">
            <v>Mortgagee</v>
          </cell>
          <cell r="D7" t="str">
            <v>Arbor Commercial Mortgage</v>
          </cell>
        </row>
        <row r="8">
          <cell r="B8" t="str">
            <v>Type of Project:</v>
          </cell>
        </row>
        <row r="9">
          <cell r="B9" t="str">
            <v>X</v>
          </cell>
          <cell r="C9" t="str">
            <v>Rental Housing</v>
          </cell>
        </row>
        <row r="11">
          <cell r="C11" t="str">
            <v>Housing for Elderly</v>
          </cell>
        </row>
        <row r="13">
          <cell r="A13" t="str">
            <v>I. Requirements for Completion</v>
          </cell>
        </row>
        <row r="14">
          <cell r="B14" t="str">
            <v>1.</v>
          </cell>
          <cell r="C14" t="str">
            <v>HUD Total for All Improvements (including Mortgageable equipment if any</v>
          </cell>
        </row>
        <row r="15">
          <cell r="B15" t="str">
            <v>2.</v>
          </cell>
          <cell r="C15" t="str">
            <v>Less Difference between Fees Per Form 2264 and Cash Fees as agreed to By:</v>
          </cell>
        </row>
        <row r="16">
          <cell r="C16" t="str">
            <v>(a) Builder</v>
          </cell>
          <cell r="D16">
            <v>0</v>
          </cell>
        </row>
        <row r="17">
          <cell r="B17" t="str">
            <v>3.</v>
          </cell>
          <cell r="C17" t="str">
            <v>HUD Estimate of Cash Required For Construction, Equipment (If any), and Fees</v>
          </cell>
        </row>
        <row r="18">
          <cell r="B18" t="str">
            <v>4.</v>
          </cell>
          <cell r="C18" t="str">
            <v>Cash Required by Construction Contract, Including Builder's Cash Fee, Bond and Other Fees</v>
          </cell>
        </row>
        <row r="19">
          <cell r="B19" t="str">
            <v>5.</v>
          </cell>
          <cell r="C19" t="str">
            <v>Cash Required by Equipment and Furnishings Contract(s)</v>
          </cell>
        </row>
        <row r="20">
          <cell r="B20" t="str">
            <v>6.</v>
          </cell>
          <cell r="C20" t="str">
            <v>Architect's Declared Cash Fee:</v>
          </cell>
        </row>
        <row r="21">
          <cell r="C21" t="str">
            <v>(a) Design</v>
          </cell>
          <cell r="D21">
            <v>75000</v>
          </cell>
        </row>
        <row r="22">
          <cell r="B22" t="str">
            <v>7.</v>
          </cell>
          <cell r="C22" t="str">
            <v>Mortgagor's Other Fees-included in #1</v>
          </cell>
        </row>
        <row r="23">
          <cell r="B23" t="str">
            <v>8.</v>
          </cell>
          <cell r="C23" t="str">
            <v>Cash Required by Mortgagor's Contracts and Fees</v>
          </cell>
        </row>
        <row r="24">
          <cell r="B24" t="str">
            <v>9.</v>
          </cell>
          <cell r="C24" t="str">
            <v>Total Cash Required for Construction, Equipment (If any), and Fees (greater of Item 3 or 8)</v>
          </cell>
        </row>
        <row r="25">
          <cell r="B25" t="str">
            <v>10.</v>
          </cell>
          <cell r="C25" t="str">
            <v>Interest During Construction</v>
          </cell>
        </row>
        <row r="26">
          <cell r="B26" t="str">
            <v>11.</v>
          </cell>
          <cell r="C26" t="str">
            <v>Taxes During Contruction</v>
          </cell>
        </row>
        <row r="27">
          <cell r="B27" t="str">
            <v>12.</v>
          </cell>
          <cell r="C27" t="str">
            <v>Insurance During Construciton</v>
          </cell>
        </row>
        <row r="28">
          <cell r="B28" t="str">
            <v>13.</v>
          </cell>
          <cell r="C28" t="str">
            <v>HUD Mortgage Insurance Premium</v>
          </cell>
        </row>
        <row r="29">
          <cell r="B29" t="str">
            <v>14.</v>
          </cell>
          <cell r="C29" t="str">
            <v>HUD Examination Fee</v>
          </cell>
        </row>
        <row r="30">
          <cell r="B30" t="str">
            <v>15.</v>
          </cell>
          <cell r="C30" t="str">
            <v>HUD Inspection Fee</v>
          </cell>
        </row>
        <row r="31">
          <cell r="B31" t="str">
            <v>16.</v>
          </cell>
          <cell r="C31" t="str">
            <v>Financing Fee</v>
          </cell>
        </row>
        <row r="32">
          <cell r="B32" t="str">
            <v>17.</v>
          </cell>
          <cell r="C32" t="str">
            <v>Allowance to Make Project Operational / Project Contingency (if applicable)</v>
          </cell>
        </row>
        <row r="33">
          <cell r="B33" t="str">
            <v>18.</v>
          </cell>
          <cell r="C33" t="str">
            <v>Permanent Lender Fee</v>
          </cell>
        </row>
        <row r="34">
          <cell r="B34" t="str">
            <v>19.</v>
          </cell>
          <cell r="C34" t="str">
            <v>Title and Recording Expense</v>
          </cell>
        </row>
        <row r="35">
          <cell r="B35" t="str">
            <v>20.</v>
          </cell>
          <cell r="C35" t="str">
            <v>Total Carrying Charges and Financing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tabSelected="1" zoomScalePageLayoutView="0" workbookViewId="0" topLeftCell="A1">
      <selection activeCell="K60" sqref="K60"/>
    </sheetView>
  </sheetViews>
  <sheetFormatPr defaultColWidth="9.140625" defaultRowHeight="12.75"/>
  <cols>
    <col min="1" max="1" width="9.140625" style="1" customWidth="1"/>
    <col min="2" max="2" width="11.28125" style="1" bestFit="1" customWidth="1"/>
    <col min="3" max="3" width="9.140625" style="1" customWidth="1"/>
    <col min="4" max="4" width="14.421875" style="1" customWidth="1"/>
    <col min="5" max="22" width="9.7109375" style="1" customWidth="1"/>
    <col min="23" max="16384" width="9.140625" style="1" customWidth="1"/>
  </cols>
  <sheetData>
    <row r="1" spans="1:7" ht="15.75">
      <c r="A1" s="6" t="s">
        <v>4</v>
      </c>
      <c r="B1" s="54"/>
      <c r="C1" s="81"/>
      <c r="D1" s="6"/>
      <c r="E1" s="6"/>
      <c r="F1" s="6"/>
      <c r="G1" s="6"/>
    </row>
    <row r="2" spans="1:20" ht="12.75">
      <c r="A2" s="6" t="s">
        <v>5</v>
      </c>
      <c r="B2" s="55"/>
      <c r="C2" s="81"/>
      <c r="D2" s="6"/>
      <c r="E2" s="8" t="s">
        <v>6</v>
      </c>
      <c r="F2" s="9" t="s">
        <v>0</v>
      </c>
      <c r="G2" s="76">
        <v>0.02</v>
      </c>
      <c r="J2" s="9" t="s">
        <v>37</v>
      </c>
      <c r="K2" s="53">
        <v>0</v>
      </c>
      <c r="L2" s="8" t="s">
        <v>56</v>
      </c>
      <c r="M2" s="9" t="s">
        <v>55</v>
      </c>
      <c r="N2" s="77" t="s">
        <v>55</v>
      </c>
      <c r="O2" s="8" t="s">
        <v>55</v>
      </c>
      <c r="P2" s="40"/>
      <c r="Q2" s="25"/>
      <c r="R2" s="25"/>
      <c r="S2" s="25"/>
      <c r="T2" s="25"/>
    </row>
    <row r="3" spans="1:22" ht="12.75">
      <c r="A3" s="6"/>
      <c r="B3" s="7"/>
      <c r="C3" s="6"/>
      <c r="D3" s="6"/>
      <c r="F3" s="9" t="s">
        <v>7</v>
      </c>
      <c r="G3" s="76">
        <v>0.03</v>
      </c>
      <c r="J3" s="9" t="s">
        <v>55</v>
      </c>
      <c r="K3" s="76" t="s">
        <v>55</v>
      </c>
      <c r="L3" s="9"/>
      <c r="M3" s="9" t="s">
        <v>55</v>
      </c>
      <c r="N3" s="76" t="s">
        <v>55</v>
      </c>
      <c r="O3" s="9"/>
      <c r="Q3" s="22"/>
      <c r="R3" s="68"/>
      <c r="S3" s="69"/>
      <c r="T3" s="21"/>
      <c r="U3" s="8"/>
      <c r="V3" s="8"/>
    </row>
    <row r="4" spans="1:21" ht="12.75">
      <c r="A4" s="82"/>
      <c r="B4" s="75"/>
      <c r="C4" s="83"/>
      <c r="D4" s="6"/>
      <c r="F4" s="9" t="s">
        <v>8</v>
      </c>
      <c r="G4" s="76">
        <v>0.02</v>
      </c>
      <c r="I4" s="8" t="s">
        <v>102</v>
      </c>
      <c r="J4" s="9"/>
      <c r="K4" s="104">
        <v>0</v>
      </c>
      <c r="M4" s="9"/>
      <c r="N4" s="2"/>
      <c r="Q4" s="23"/>
      <c r="R4" s="70"/>
      <c r="S4" s="71"/>
      <c r="T4" s="21"/>
      <c r="U4" s="8"/>
    </row>
    <row r="5" spans="1:21" ht="12.75">
      <c r="A5" s="6"/>
      <c r="B5" s="7"/>
      <c r="C5" s="6"/>
      <c r="D5" s="6"/>
      <c r="E5" s="6"/>
      <c r="F5" s="6"/>
      <c r="G5" s="6"/>
      <c r="L5" s="1" t="s">
        <v>55</v>
      </c>
      <c r="M5" s="9" t="s">
        <v>55</v>
      </c>
      <c r="N5" s="77" t="s">
        <v>55</v>
      </c>
      <c r="O5" s="8" t="s">
        <v>57</v>
      </c>
      <c r="P5" s="9"/>
      <c r="Q5" s="22"/>
      <c r="R5" s="72"/>
      <c r="S5" s="73"/>
      <c r="T5" s="67"/>
      <c r="U5" s="8"/>
    </row>
    <row r="6" spans="3:21" ht="12.75">
      <c r="C6" s="3" t="s">
        <v>38</v>
      </c>
      <c r="D6" s="41" t="s">
        <v>39</v>
      </c>
      <c r="J6" s="6"/>
      <c r="Q6" s="22"/>
      <c r="R6" s="72"/>
      <c r="S6" s="73"/>
      <c r="T6" s="67"/>
      <c r="U6" s="8"/>
    </row>
    <row r="7" spans="1:20" ht="12.75">
      <c r="A7" s="28" t="s">
        <v>36</v>
      </c>
      <c r="B7" s="42">
        <f>PV(C7/12,D7*12,-$H$67/12,0,0)</f>
        <v>0</v>
      </c>
      <c r="C7" s="57">
        <v>0</v>
      </c>
      <c r="D7" s="58">
        <v>0</v>
      </c>
      <c r="E7" s="42"/>
      <c r="F7" s="42"/>
      <c r="I7" s="1" t="s">
        <v>55</v>
      </c>
      <c r="J7" s="40"/>
      <c r="Q7" s="24"/>
      <c r="R7" s="26"/>
      <c r="S7" s="27"/>
      <c r="T7" s="21"/>
    </row>
    <row r="8" ht="12.75">
      <c r="G8" s="11"/>
    </row>
    <row r="9" spans="3:22" ht="12.75">
      <c r="C9" s="6"/>
      <c r="D9" s="6"/>
      <c r="E9" s="62"/>
      <c r="F9" s="66" t="s">
        <v>54</v>
      </c>
      <c r="G9" s="64"/>
      <c r="H9" s="3" t="s">
        <v>11</v>
      </c>
      <c r="I9" s="3" t="s">
        <v>12</v>
      </c>
      <c r="J9" s="3" t="s">
        <v>13</v>
      </c>
      <c r="K9" s="3" t="s">
        <v>14</v>
      </c>
      <c r="L9" s="3" t="s">
        <v>15</v>
      </c>
      <c r="M9" s="3" t="s">
        <v>16</v>
      </c>
      <c r="N9" s="3" t="s">
        <v>17</v>
      </c>
      <c r="O9" s="3" t="s">
        <v>19</v>
      </c>
      <c r="P9" s="3" t="s">
        <v>18</v>
      </c>
      <c r="Q9" s="3" t="s">
        <v>20</v>
      </c>
      <c r="R9" s="3" t="s">
        <v>21</v>
      </c>
      <c r="S9" s="3" t="s">
        <v>22</v>
      </c>
      <c r="T9" s="3" t="s">
        <v>23</v>
      </c>
      <c r="U9" s="3" t="s">
        <v>24</v>
      </c>
      <c r="V9" s="3" t="s">
        <v>25</v>
      </c>
    </row>
    <row r="10" spans="1:22" ht="12.75">
      <c r="A10" s="1" t="s">
        <v>0</v>
      </c>
      <c r="C10" s="40"/>
      <c r="E10" s="65">
        <v>2009</v>
      </c>
      <c r="F10" s="63">
        <v>2010</v>
      </c>
      <c r="G10" s="63">
        <v>2011</v>
      </c>
      <c r="H10" s="4">
        <f aca="true" t="shared" si="0" ref="H10:V10">G10+1</f>
        <v>2012</v>
      </c>
      <c r="I10" s="4">
        <f t="shared" si="0"/>
        <v>2013</v>
      </c>
      <c r="J10" s="4">
        <f t="shared" si="0"/>
        <v>2014</v>
      </c>
      <c r="K10" s="4">
        <f t="shared" si="0"/>
        <v>2015</v>
      </c>
      <c r="L10" s="4">
        <f t="shared" si="0"/>
        <v>2016</v>
      </c>
      <c r="M10" s="4">
        <f t="shared" si="0"/>
        <v>2017</v>
      </c>
      <c r="N10" s="4">
        <f t="shared" si="0"/>
        <v>2018</v>
      </c>
      <c r="O10" s="4">
        <f t="shared" si="0"/>
        <v>2019</v>
      </c>
      <c r="P10" s="4">
        <f t="shared" si="0"/>
        <v>2020</v>
      </c>
      <c r="Q10" s="4">
        <f t="shared" si="0"/>
        <v>2021</v>
      </c>
      <c r="R10" s="4">
        <f t="shared" si="0"/>
        <v>2022</v>
      </c>
      <c r="S10" s="4">
        <f t="shared" si="0"/>
        <v>2023</v>
      </c>
      <c r="T10" s="4">
        <f t="shared" si="0"/>
        <v>2024</v>
      </c>
      <c r="U10" s="4">
        <f t="shared" si="0"/>
        <v>2025</v>
      </c>
      <c r="V10" s="4">
        <f t="shared" si="0"/>
        <v>2026</v>
      </c>
    </row>
    <row r="11" spans="5:22" ht="12.75">
      <c r="E11" s="59"/>
      <c r="F11" s="59"/>
      <c r="G11" s="18"/>
      <c r="V11" s="37"/>
    </row>
    <row r="12" spans="1:22" ht="12.75">
      <c r="A12" s="40" t="s">
        <v>100</v>
      </c>
      <c r="B12" s="40"/>
      <c r="E12" s="48">
        <v>0</v>
      </c>
      <c r="F12" s="48">
        <v>0</v>
      </c>
      <c r="G12" s="48">
        <v>0</v>
      </c>
      <c r="H12" s="80">
        <v>0</v>
      </c>
      <c r="I12" s="15">
        <f>(H12*(1+$G$2))</f>
        <v>0</v>
      </c>
      <c r="J12" s="15">
        <f aca="true" t="shared" si="1" ref="J12:V12">(I12*(1+$G$2))</f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5">
        <f t="shared" si="1"/>
        <v>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31">
        <f t="shared" si="1"/>
        <v>0</v>
      </c>
    </row>
    <row r="13" spans="1:22" ht="12.75">
      <c r="A13" s="74"/>
      <c r="B13" s="74"/>
      <c r="E13" s="48">
        <v>0</v>
      </c>
      <c r="F13" s="48">
        <v>0</v>
      </c>
      <c r="G13" s="48">
        <v>0</v>
      </c>
      <c r="H13" s="80">
        <v>0</v>
      </c>
      <c r="I13" s="15">
        <f aca="true" t="shared" si="2" ref="I13:V14">(H13*(1+$G$2))</f>
        <v>0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5">
        <f t="shared" si="2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31">
        <f t="shared" si="2"/>
        <v>0</v>
      </c>
    </row>
    <row r="14" spans="1:22" ht="12.75">
      <c r="A14" s="74"/>
      <c r="B14" s="74"/>
      <c r="E14" s="48">
        <v>0</v>
      </c>
      <c r="F14" s="48">
        <v>0</v>
      </c>
      <c r="G14" s="48">
        <v>0</v>
      </c>
      <c r="H14" s="80"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31">
        <f t="shared" si="2"/>
        <v>0</v>
      </c>
    </row>
    <row r="15" spans="1:22" ht="12.75">
      <c r="A15" s="1" t="s">
        <v>31</v>
      </c>
      <c r="E15" s="16">
        <f aca="true" t="shared" si="3" ref="E15:V15">SUM(E12:E14)</f>
        <v>0</v>
      </c>
      <c r="F15" s="16">
        <f t="shared" si="3"/>
        <v>0</v>
      </c>
      <c r="G15" s="16">
        <f t="shared" si="3"/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2">
        <f t="shared" si="3"/>
        <v>0</v>
      </c>
      <c r="R15" s="12">
        <f t="shared" si="3"/>
        <v>0</v>
      </c>
      <c r="S15" s="12">
        <f t="shared" si="3"/>
        <v>0</v>
      </c>
      <c r="T15" s="12">
        <f t="shared" si="3"/>
        <v>0</v>
      </c>
      <c r="U15" s="12">
        <f t="shared" si="3"/>
        <v>0</v>
      </c>
      <c r="V15" s="30">
        <f t="shared" si="3"/>
        <v>0</v>
      </c>
    </row>
    <row r="16" spans="5:22" ht="12.75">
      <c r="E16" s="60"/>
      <c r="F16" s="60"/>
      <c r="G16" s="1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0"/>
    </row>
    <row r="17" spans="1:22" ht="12.75">
      <c r="A17" s="75" t="s">
        <v>9</v>
      </c>
      <c r="B17" s="40"/>
      <c r="C17" s="40"/>
      <c r="D17" s="40"/>
      <c r="E17" s="48">
        <v>0</v>
      </c>
      <c r="F17" s="48">
        <v>0</v>
      </c>
      <c r="G17" s="48">
        <v>0</v>
      </c>
      <c r="H17" s="51">
        <v>0</v>
      </c>
      <c r="I17" s="15">
        <f>(H17*(1+$G$2))</f>
        <v>0</v>
      </c>
      <c r="J17" s="15">
        <f aca="true" t="shared" si="4" ref="J17:V17">(I17*(1+$G$2))</f>
        <v>0</v>
      </c>
      <c r="K17" s="15">
        <f t="shared" si="4"/>
        <v>0</v>
      </c>
      <c r="L17" s="15">
        <f t="shared" si="4"/>
        <v>0</v>
      </c>
      <c r="M17" s="15">
        <f t="shared" si="4"/>
        <v>0</v>
      </c>
      <c r="N17" s="15">
        <f t="shared" si="4"/>
        <v>0</v>
      </c>
      <c r="O17" s="15">
        <f t="shared" si="4"/>
        <v>0</v>
      </c>
      <c r="P17" s="15">
        <f t="shared" si="4"/>
        <v>0</v>
      </c>
      <c r="Q17" s="15">
        <f t="shared" si="4"/>
        <v>0</v>
      </c>
      <c r="R17" s="15">
        <f t="shared" si="4"/>
        <v>0</v>
      </c>
      <c r="S17" s="15">
        <f t="shared" si="4"/>
        <v>0</v>
      </c>
      <c r="T17" s="15">
        <f t="shared" si="4"/>
        <v>0</v>
      </c>
      <c r="U17" s="15">
        <f t="shared" si="4"/>
        <v>0</v>
      </c>
      <c r="V17" s="31">
        <f t="shared" si="4"/>
        <v>0</v>
      </c>
    </row>
    <row r="18" spans="1:22" ht="12.75">
      <c r="A18" s="75"/>
      <c r="B18" s="40"/>
      <c r="C18" s="40"/>
      <c r="D18" s="40"/>
      <c r="E18" s="102"/>
      <c r="F18" s="102"/>
      <c r="G18" s="102"/>
      <c r="H18" s="10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31"/>
    </row>
    <row r="19" spans="1:22" ht="12.75">
      <c r="A19" s="75" t="s">
        <v>101</v>
      </c>
      <c r="B19" s="40"/>
      <c r="C19" s="40"/>
      <c r="D19" s="40"/>
      <c r="E19" s="48"/>
      <c r="F19" s="48"/>
      <c r="G19" s="48"/>
      <c r="H19" s="103">
        <f>-H12*K4</f>
        <v>0</v>
      </c>
      <c r="I19" s="15">
        <f>-I12*K4</f>
        <v>0</v>
      </c>
      <c r="J19" s="15">
        <f>-J12*K4</f>
        <v>0</v>
      </c>
      <c r="K19" s="15">
        <f>-K12*K4</f>
        <v>0</v>
      </c>
      <c r="L19" s="15">
        <f>-L12*K4</f>
        <v>0</v>
      </c>
      <c r="M19" s="15">
        <f>-M12*K4</f>
        <v>0</v>
      </c>
      <c r="N19" s="15">
        <f>-N12*K4</f>
        <v>0</v>
      </c>
      <c r="O19" s="15">
        <f>-O12*K4</f>
        <v>0</v>
      </c>
      <c r="P19" s="15">
        <f>-P12*K4</f>
        <v>0</v>
      </c>
      <c r="Q19" s="15">
        <f>-Q12*K4</f>
        <v>0</v>
      </c>
      <c r="R19" s="15">
        <f>-R12*K4</f>
        <v>0</v>
      </c>
      <c r="S19" s="15">
        <f>-S12*K4</f>
        <v>0</v>
      </c>
      <c r="T19" s="15">
        <f>-T12*K4</f>
        <v>0</v>
      </c>
      <c r="U19" s="15">
        <f>-U12*K4</f>
        <v>0</v>
      </c>
      <c r="V19" s="31">
        <f>-V12*K4</f>
        <v>0</v>
      </c>
    </row>
    <row r="20" spans="5:22" ht="12.75">
      <c r="E20" s="60"/>
      <c r="F20" s="60"/>
      <c r="G20" s="16"/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31"/>
    </row>
    <row r="21" spans="1:22" ht="12.75">
      <c r="A21" s="1" t="s">
        <v>76</v>
      </c>
      <c r="E21" s="17">
        <f aca="true" t="shared" si="5" ref="E21:V21">SUM(E15:E17)</f>
        <v>0</v>
      </c>
      <c r="F21" s="17">
        <f t="shared" si="5"/>
        <v>0</v>
      </c>
      <c r="G21" s="17">
        <f t="shared" si="5"/>
        <v>0</v>
      </c>
      <c r="H21" s="13">
        <f t="shared" si="5"/>
        <v>0</v>
      </c>
      <c r="I21" s="13">
        <f t="shared" si="5"/>
        <v>0</v>
      </c>
      <c r="J21" s="13">
        <f t="shared" si="5"/>
        <v>0</v>
      </c>
      <c r="K21" s="13">
        <f t="shared" si="5"/>
        <v>0</v>
      </c>
      <c r="L21" s="13">
        <f t="shared" si="5"/>
        <v>0</v>
      </c>
      <c r="M21" s="13">
        <f t="shared" si="5"/>
        <v>0</v>
      </c>
      <c r="N21" s="13">
        <f t="shared" si="5"/>
        <v>0</v>
      </c>
      <c r="O21" s="13">
        <f t="shared" si="5"/>
        <v>0</v>
      </c>
      <c r="P21" s="13">
        <f t="shared" si="5"/>
        <v>0</v>
      </c>
      <c r="Q21" s="13">
        <f t="shared" si="5"/>
        <v>0</v>
      </c>
      <c r="R21" s="13">
        <f t="shared" si="5"/>
        <v>0</v>
      </c>
      <c r="S21" s="13">
        <f t="shared" si="5"/>
        <v>0</v>
      </c>
      <c r="T21" s="13">
        <f t="shared" si="5"/>
        <v>0</v>
      </c>
      <c r="U21" s="13">
        <f t="shared" si="5"/>
        <v>0</v>
      </c>
      <c r="V21" s="36">
        <f t="shared" si="5"/>
        <v>0</v>
      </c>
    </row>
    <row r="22" spans="5:22" ht="12.75">
      <c r="E22" s="59"/>
      <c r="F22" s="59"/>
      <c r="G22" s="1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30"/>
    </row>
    <row r="23" spans="1:22" ht="12.75">
      <c r="A23" s="1" t="s">
        <v>27</v>
      </c>
      <c r="E23" s="60"/>
      <c r="F23" s="60" t="s">
        <v>55</v>
      </c>
      <c r="G23" s="16"/>
      <c r="H23" s="10"/>
      <c r="I23" s="10"/>
      <c r="J23" s="10" t="s">
        <v>55</v>
      </c>
      <c r="K23" s="10"/>
      <c r="L23" s="10" t="s">
        <v>55</v>
      </c>
      <c r="M23" s="10"/>
      <c r="N23" s="10"/>
      <c r="O23" s="10"/>
      <c r="P23" s="10"/>
      <c r="Q23" s="10"/>
      <c r="R23" s="10"/>
      <c r="S23" s="10"/>
      <c r="T23" s="10"/>
      <c r="U23" s="10"/>
      <c r="V23" s="30"/>
    </row>
    <row r="24" spans="5:22" ht="12.75">
      <c r="E24" s="60"/>
      <c r="F24" s="60"/>
      <c r="G24" s="16"/>
      <c r="H24" s="10"/>
      <c r="I24" s="10" t="s">
        <v>55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30"/>
    </row>
    <row r="25" spans="1:22" ht="12.75">
      <c r="A25" s="40" t="s">
        <v>59</v>
      </c>
      <c r="B25" s="40"/>
      <c r="E25" s="61">
        <v>0</v>
      </c>
      <c r="F25" s="61">
        <v>0</v>
      </c>
      <c r="G25" s="78">
        <v>0</v>
      </c>
      <c r="H25" s="79">
        <v>0</v>
      </c>
      <c r="I25" s="15">
        <f aca="true" t="shared" si="6" ref="I25:I36">(H25*(1+$G$3))</f>
        <v>0</v>
      </c>
      <c r="J25" s="15">
        <f aca="true" t="shared" si="7" ref="J25:V25">(I25*(1+$G$3))</f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7"/>
        <v>0</v>
      </c>
      <c r="O25" s="15">
        <f t="shared" si="7"/>
        <v>0</v>
      </c>
      <c r="P25" s="15">
        <f t="shared" si="7"/>
        <v>0</v>
      </c>
      <c r="Q25" s="15">
        <f t="shared" si="7"/>
        <v>0</v>
      </c>
      <c r="R25" s="15">
        <f t="shared" si="7"/>
        <v>0</v>
      </c>
      <c r="S25" s="15">
        <f t="shared" si="7"/>
        <v>0</v>
      </c>
      <c r="T25" s="15">
        <f t="shared" si="7"/>
        <v>0</v>
      </c>
      <c r="U25" s="15">
        <f t="shared" si="7"/>
        <v>0</v>
      </c>
      <c r="V25" s="31">
        <f t="shared" si="7"/>
        <v>0</v>
      </c>
    </row>
    <row r="26" spans="1:22" ht="12.75">
      <c r="A26" s="75" t="s">
        <v>60</v>
      </c>
      <c r="B26" s="40"/>
      <c r="C26" s="5"/>
      <c r="D26" s="5"/>
      <c r="E26" s="61">
        <v>0</v>
      </c>
      <c r="F26" s="61">
        <v>0</v>
      </c>
      <c r="G26" s="50">
        <v>0</v>
      </c>
      <c r="H26" s="80">
        <v>0</v>
      </c>
      <c r="I26" s="15">
        <f t="shared" si="6"/>
        <v>0</v>
      </c>
      <c r="J26" s="15">
        <f aca="true" t="shared" si="8" ref="J26:V26">(I26*(1+$G$3))</f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8"/>
        <v>0</v>
      </c>
      <c r="O26" s="15">
        <f t="shared" si="8"/>
        <v>0</v>
      </c>
      <c r="P26" s="15">
        <f t="shared" si="8"/>
        <v>0</v>
      </c>
      <c r="Q26" s="15">
        <f t="shared" si="8"/>
        <v>0</v>
      </c>
      <c r="R26" s="15">
        <f t="shared" si="8"/>
        <v>0</v>
      </c>
      <c r="S26" s="15">
        <f t="shared" si="8"/>
        <v>0</v>
      </c>
      <c r="T26" s="15">
        <f t="shared" si="8"/>
        <v>0</v>
      </c>
      <c r="U26" s="15">
        <f t="shared" si="8"/>
        <v>0</v>
      </c>
      <c r="V26" s="31">
        <f t="shared" si="8"/>
        <v>0</v>
      </c>
    </row>
    <row r="27" spans="1:22" ht="12.75">
      <c r="A27" s="75" t="s">
        <v>77</v>
      </c>
      <c r="B27" s="40"/>
      <c r="C27" s="5"/>
      <c r="D27" s="5"/>
      <c r="E27" s="61">
        <v>0</v>
      </c>
      <c r="F27" s="61">
        <v>0</v>
      </c>
      <c r="G27" s="50">
        <v>0</v>
      </c>
      <c r="H27" s="80">
        <v>0</v>
      </c>
      <c r="I27" s="15">
        <f t="shared" si="6"/>
        <v>0</v>
      </c>
      <c r="J27" s="15">
        <f aca="true" t="shared" si="9" ref="J27:V27">(I27*(1+$G$3))</f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9"/>
        <v>0</v>
      </c>
      <c r="O27" s="15">
        <f t="shared" si="9"/>
        <v>0</v>
      </c>
      <c r="P27" s="15">
        <f t="shared" si="9"/>
        <v>0</v>
      </c>
      <c r="Q27" s="15">
        <f t="shared" si="9"/>
        <v>0</v>
      </c>
      <c r="R27" s="15">
        <f t="shared" si="9"/>
        <v>0</v>
      </c>
      <c r="S27" s="15">
        <f t="shared" si="9"/>
        <v>0</v>
      </c>
      <c r="T27" s="15">
        <f t="shared" si="9"/>
        <v>0</v>
      </c>
      <c r="U27" s="15">
        <f t="shared" si="9"/>
        <v>0</v>
      </c>
      <c r="V27" s="31">
        <f t="shared" si="9"/>
        <v>0</v>
      </c>
    </row>
    <row r="28" spans="1:22" ht="12.75">
      <c r="A28" s="75" t="s">
        <v>42</v>
      </c>
      <c r="B28" s="40"/>
      <c r="E28" s="48">
        <v>0</v>
      </c>
      <c r="F28" s="48">
        <v>0</v>
      </c>
      <c r="G28" s="50">
        <v>0</v>
      </c>
      <c r="H28" s="51">
        <v>0</v>
      </c>
      <c r="I28" s="15">
        <f t="shared" si="6"/>
        <v>0</v>
      </c>
      <c r="J28" s="15">
        <f aca="true" t="shared" si="10" ref="J28:V28">(I28*(1+$G$3))</f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0"/>
        <v>0</v>
      </c>
      <c r="O28" s="15">
        <f t="shared" si="10"/>
        <v>0</v>
      </c>
      <c r="P28" s="15">
        <f t="shared" si="10"/>
        <v>0</v>
      </c>
      <c r="Q28" s="15">
        <f t="shared" si="10"/>
        <v>0</v>
      </c>
      <c r="R28" s="15">
        <f t="shared" si="10"/>
        <v>0</v>
      </c>
      <c r="S28" s="15">
        <f t="shared" si="10"/>
        <v>0</v>
      </c>
      <c r="T28" s="15">
        <f t="shared" si="10"/>
        <v>0</v>
      </c>
      <c r="U28" s="15">
        <f t="shared" si="10"/>
        <v>0</v>
      </c>
      <c r="V28" s="31">
        <f t="shared" si="10"/>
        <v>0</v>
      </c>
    </row>
    <row r="29" spans="1:22" ht="12.75">
      <c r="A29" s="75" t="s">
        <v>70</v>
      </c>
      <c r="B29" s="40"/>
      <c r="C29" s="5"/>
      <c r="D29" s="5"/>
      <c r="E29" s="61">
        <v>0</v>
      </c>
      <c r="F29" s="61">
        <v>0</v>
      </c>
      <c r="G29" s="50">
        <v>0</v>
      </c>
      <c r="H29" s="51">
        <v>0</v>
      </c>
      <c r="I29" s="15">
        <f t="shared" si="6"/>
        <v>0</v>
      </c>
      <c r="J29" s="15">
        <f aca="true" t="shared" si="11" ref="J29:V29">(I29*(1+$G$3))</f>
        <v>0</v>
      </c>
      <c r="K29" s="15">
        <f t="shared" si="11"/>
        <v>0</v>
      </c>
      <c r="L29" s="15">
        <f t="shared" si="11"/>
        <v>0</v>
      </c>
      <c r="M29" s="15">
        <f t="shared" si="11"/>
        <v>0</v>
      </c>
      <c r="N29" s="15">
        <f t="shared" si="11"/>
        <v>0</v>
      </c>
      <c r="O29" s="15">
        <f t="shared" si="11"/>
        <v>0</v>
      </c>
      <c r="P29" s="15">
        <f t="shared" si="11"/>
        <v>0</v>
      </c>
      <c r="Q29" s="15">
        <f t="shared" si="11"/>
        <v>0</v>
      </c>
      <c r="R29" s="15">
        <f t="shared" si="11"/>
        <v>0</v>
      </c>
      <c r="S29" s="15">
        <f t="shared" si="11"/>
        <v>0</v>
      </c>
      <c r="T29" s="15">
        <f t="shared" si="11"/>
        <v>0</v>
      </c>
      <c r="U29" s="15">
        <f t="shared" si="11"/>
        <v>0</v>
      </c>
      <c r="V29" s="31">
        <f t="shared" si="11"/>
        <v>0</v>
      </c>
    </row>
    <row r="30" spans="1:22" ht="12.75">
      <c r="A30" s="75" t="s">
        <v>33</v>
      </c>
      <c r="B30" s="40"/>
      <c r="E30" s="48">
        <v>0</v>
      </c>
      <c r="F30" s="48">
        <v>0</v>
      </c>
      <c r="G30" s="50">
        <v>0</v>
      </c>
      <c r="H30" s="51">
        <v>0</v>
      </c>
      <c r="I30" s="15">
        <f t="shared" si="6"/>
        <v>0</v>
      </c>
      <c r="J30" s="15">
        <f aca="true" t="shared" si="12" ref="J30:V30">(I30*(1+$G$3))</f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  <c r="O30" s="15">
        <f t="shared" si="12"/>
        <v>0</v>
      </c>
      <c r="P30" s="15">
        <f t="shared" si="12"/>
        <v>0</v>
      </c>
      <c r="Q30" s="15">
        <f t="shared" si="12"/>
        <v>0</v>
      </c>
      <c r="R30" s="15">
        <f t="shared" si="12"/>
        <v>0</v>
      </c>
      <c r="S30" s="15">
        <f t="shared" si="12"/>
        <v>0</v>
      </c>
      <c r="T30" s="15">
        <f t="shared" si="12"/>
        <v>0</v>
      </c>
      <c r="U30" s="15">
        <f t="shared" si="12"/>
        <v>0</v>
      </c>
      <c r="V30" s="31">
        <f t="shared" si="12"/>
        <v>0</v>
      </c>
    </row>
    <row r="31" spans="1:22" ht="12.75">
      <c r="A31" s="75" t="s">
        <v>61</v>
      </c>
      <c r="B31" s="40"/>
      <c r="E31" s="48">
        <v>0</v>
      </c>
      <c r="F31" s="48">
        <v>0</v>
      </c>
      <c r="G31" s="50">
        <v>0</v>
      </c>
      <c r="H31" s="51">
        <v>0</v>
      </c>
      <c r="I31" s="15">
        <f t="shared" si="6"/>
        <v>0</v>
      </c>
      <c r="J31" s="15">
        <f aca="true" t="shared" si="13" ref="J31:V31">(I31*(1+$G$3))</f>
        <v>0</v>
      </c>
      <c r="K31" s="15">
        <f t="shared" si="13"/>
        <v>0</v>
      </c>
      <c r="L31" s="15">
        <f t="shared" si="13"/>
        <v>0</v>
      </c>
      <c r="M31" s="15">
        <f t="shared" si="13"/>
        <v>0</v>
      </c>
      <c r="N31" s="15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0</v>
      </c>
      <c r="S31" s="15">
        <f t="shared" si="13"/>
        <v>0</v>
      </c>
      <c r="T31" s="15">
        <f t="shared" si="13"/>
        <v>0</v>
      </c>
      <c r="U31" s="15">
        <f t="shared" si="13"/>
        <v>0</v>
      </c>
      <c r="V31" s="31">
        <f t="shared" si="13"/>
        <v>0</v>
      </c>
    </row>
    <row r="32" spans="1:22" ht="12.75">
      <c r="A32" s="75" t="s">
        <v>62</v>
      </c>
      <c r="B32" s="40"/>
      <c r="E32" s="48">
        <v>0</v>
      </c>
      <c r="F32" s="48">
        <v>0</v>
      </c>
      <c r="G32" s="50">
        <v>0</v>
      </c>
      <c r="H32" s="51">
        <v>0</v>
      </c>
      <c r="I32" s="15">
        <f t="shared" si="6"/>
        <v>0</v>
      </c>
      <c r="J32" s="15">
        <f aca="true" t="shared" si="14" ref="J32:V32">(I32*(1+$G$3))</f>
        <v>0</v>
      </c>
      <c r="K32" s="15">
        <f t="shared" si="14"/>
        <v>0</v>
      </c>
      <c r="L32" s="15">
        <f t="shared" si="14"/>
        <v>0</v>
      </c>
      <c r="M32" s="15">
        <f t="shared" si="14"/>
        <v>0</v>
      </c>
      <c r="N32" s="15">
        <f t="shared" si="14"/>
        <v>0</v>
      </c>
      <c r="O32" s="15">
        <f t="shared" si="14"/>
        <v>0</v>
      </c>
      <c r="P32" s="15">
        <f t="shared" si="14"/>
        <v>0</v>
      </c>
      <c r="Q32" s="15">
        <f t="shared" si="14"/>
        <v>0</v>
      </c>
      <c r="R32" s="15">
        <f t="shared" si="14"/>
        <v>0</v>
      </c>
      <c r="S32" s="15">
        <f t="shared" si="14"/>
        <v>0</v>
      </c>
      <c r="T32" s="15">
        <f t="shared" si="14"/>
        <v>0</v>
      </c>
      <c r="U32" s="15">
        <f t="shared" si="14"/>
        <v>0</v>
      </c>
      <c r="V32" s="31">
        <f t="shared" si="14"/>
        <v>0</v>
      </c>
    </row>
    <row r="33" spans="1:22" ht="12.75">
      <c r="A33" s="75" t="s">
        <v>63</v>
      </c>
      <c r="B33" s="40"/>
      <c r="E33" s="48">
        <v>0</v>
      </c>
      <c r="F33" s="48">
        <v>0</v>
      </c>
      <c r="G33" s="50">
        <v>0</v>
      </c>
      <c r="H33" s="51">
        <v>0</v>
      </c>
      <c r="I33" s="15">
        <f t="shared" si="6"/>
        <v>0</v>
      </c>
      <c r="J33" s="15">
        <f aca="true" t="shared" si="15" ref="J33:V33">(I33*(1+$G$3))</f>
        <v>0</v>
      </c>
      <c r="K33" s="15">
        <f t="shared" si="15"/>
        <v>0</v>
      </c>
      <c r="L33" s="15">
        <f t="shared" si="15"/>
        <v>0</v>
      </c>
      <c r="M33" s="15">
        <f t="shared" si="15"/>
        <v>0</v>
      </c>
      <c r="N33" s="15">
        <f t="shared" si="15"/>
        <v>0</v>
      </c>
      <c r="O33" s="15">
        <f t="shared" si="15"/>
        <v>0</v>
      </c>
      <c r="P33" s="15">
        <f t="shared" si="15"/>
        <v>0</v>
      </c>
      <c r="Q33" s="15">
        <f t="shared" si="15"/>
        <v>0</v>
      </c>
      <c r="R33" s="15">
        <f t="shared" si="15"/>
        <v>0</v>
      </c>
      <c r="S33" s="15">
        <f t="shared" si="15"/>
        <v>0</v>
      </c>
      <c r="T33" s="15">
        <f t="shared" si="15"/>
        <v>0</v>
      </c>
      <c r="U33" s="15">
        <f t="shared" si="15"/>
        <v>0</v>
      </c>
      <c r="V33" s="31">
        <f t="shared" si="15"/>
        <v>0</v>
      </c>
    </row>
    <row r="34" spans="1:22" ht="12.75">
      <c r="A34" s="75" t="s">
        <v>64</v>
      </c>
      <c r="B34" s="40"/>
      <c r="E34" s="48">
        <v>0</v>
      </c>
      <c r="F34" s="48">
        <v>0</v>
      </c>
      <c r="G34" s="50">
        <v>0</v>
      </c>
      <c r="H34" s="51">
        <v>0</v>
      </c>
      <c r="I34" s="15">
        <f t="shared" si="6"/>
        <v>0</v>
      </c>
      <c r="J34" s="15">
        <f aca="true" t="shared" si="16" ref="I34:V37">(I34*(1+$G$3))</f>
        <v>0</v>
      </c>
      <c r="K34" s="15">
        <f t="shared" si="16"/>
        <v>0</v>
      </c>
      <c r="L34" s="15">
        <f t="shared" si="16"/>
        <v>0</v>
      </c>
      <c r="M34" s="15">
        <f t="shared" si="16"/>
        <v>0</v>
      </c>
      <c r="N34" s="15">
        <f t="shared" si="16"/>
        <v>0</v>
      </c>
      <c r="O34" s="15">
        <f t="shared" si="16"/>
        <v>0</v>
      </c>
      <c r="P34" s="15">
        <f t="shared" si="16"/>
        <v>0</v>
      </c>
      <c r="Q34" s="15">
        <f t="shared" si="16"/>
        <v>0</v>
      </c>
      <c r="R34" s="15">
        <f t="shared" si="16"/>
        <v>0</v>
      </c>
      <c r="S34" s="15">
        <f t="shared" si="16"/>
        <v>0</v>
      </c>
      <c r="T34" s="15">
        <f t="shared" si="16"/>
        <v>0</v>
      </c>
      <c r="U34" s="15">
        <f t="shared" si="16"/>
        <v>0</v>
      </c>
      <c r="V34" s="31">
        <f t="shared" si="16"/>
        <v>0</v>
      </c>
    </row>
    <row r="35" spans="1:22" ht="12.75">
      <c r="A35" s="75" t="s">
        <v>78</v>
      </c>
      <c r="B35" s="40"/>
      <c r="E35" s="48">
        <v>0</v>
      </c>
      <c r="F35" s="48">
        <v>0</v>
      </c>
      <c r="G35" s="50">
        <v>0</v>
      </c>
      <c r="H35" s="51">
        <v>0</v>
      </c>
      <c r="I35" s="15">
        <f t="shared" si="6"/>
        <v>0</v>
      </c>
      <c r="J35" s="15">
        <f t="shared" si="16"/>
        <v>0</v>
      </c>
      <c r="K35" s="15">
        <f t="shared" si="16"/>
        <v>0</v>
      </c>
      <c r="L35" s="15">
        <f t="shared" si="16"/>
        <v>0</v>
      </c>
      <c r="M35" s="15">
        <f t="shared" si="16"/>
        <v>0</v>
      </c>
      <c r="N35" s="15">
        <f t="shared" si="16"/>
        <v>0</v>
      </c>
      <c r="O35" s="15">
        <f t="shared" si="16"/>
        <v>0</v>
      </c>
      <c r="P35" s="15">
        <f t="shared" si="16"/>
        <v>0</v>
      </c>
      <c r="Q35" s="15">
        <f t="shared" si="16"/>
        <v>0</v>
      </c>
      <c r="R35" s="15">
        <f t="shared" si="16"/>
        <v>0</v>
      </c>
      <c r="S35" s="15">
        <f t="shared" si="16"/>
        <v>0</v>
      </c>
      <c r="T35" s="15">
        <f t="shared" si="16"/>
        <v>0</v>
      </c>
      <c r="U35" s="15">
        <f t="shared" si="16"/>
        <v>0</v>
      </c>
      <c r="V35" s="31">
        <f t="shared" si="16"/>
        <v>0</v>
      </c>
    </row>
    <row r="36" spans="1:22" ht="12.75">
      <c r="A36" s="75" t="s">
        <v>80</v>
      </c>
      <c r="B36" s="40"/>
      <c r="E36" s="48">
        <v>0</v>
      </c>
      <c r="F36" s="48">
        <v>0</v>
      </c>
      <c r="G36" s="50">
        <v>0</v>
      </c>
      <c r="H36" s="51">
        <v>0</v>
      </c>
      <c r="I36" s="15">
        <f t="shared" si="6"/>
        <v>0</v>
      </c>
      <c r="J36" s="15">
        <f t="shared" si="16"/>
        <v>0</v>
      </c>
      <c r="K36" s="15">
        <f t="shared" si="16"/>
        <v>0</v>
      </c>
      <c r="L36" s="15">
        <f t="shared" si="16"/>
        <v>0</v>
      </c>
      <c r="M36" s="15">
        <f t="shared" si="16"/>
        <v>0</v>
      </c>
      <c r="N36" s="15">
        <f t="shared" si="16"/>
        <v>0</v>
      </c>
      <c r="O36" s="15">
        <f t="shared" si="16"/>
        <v>0</v>
      </c>
      <c r="P36" s="15">
        <f t="shared" si="16"/>
        <v>0</v>
      </c>
      <c r="Q36" s="15">
        <f t="shared" si="16"/>
        <v>0</v>
      </c>
      <c r="R36" s="15">
        <f t="shared" si="16"/>
        <v>0</v>
      </c>
      <c r="S36" s="15">
        <f t="shared" si="16"/>
        <v>0</v>
      </c>
      <c r="T36" s="15">
        <f t="shared" si="16"/>
        <v>0</v>
      </c>
      <c r="U36" s="15">
        <f t="shared" si="16"/>
        <v>0</v>
      </c>
      <c r="V36" s="31">
        <f t="shared" si="16"/>
        <v>0</v>
      </c>
    </row>
    <row r="37" spans="1:22" ht="12.75">
      <c r="A37" s="75" t="s">
        <v>79</v>
      </c>
      <c r="B37" s="40"/>
      <c r="E37" s="48">
        <v>0</v>
      </c>
      <c r="F37" s="48">
        <v>0</v>
      </c>
      <c r="G37" s="50">
        <v>0</v>
      </c>
      <c r="H37" s="51">
        <v>0</v>
      </c>
      <c r="I37" s="15">
        <f t="shared" si="16"/>
        <v>0</v>
      </c>
      <c r="J37" s="15">
        <f t="shared" si="16"/>
        <v>0</v>
      </c>
      <c r="K37" s="15">
        <f t="shared" si="16"/>
        <v>0</v>
      </c>
      <c r="L37" s="15">
        <f t="shared" si="16"/>
        <v>0</v>
      </c>
      <c r="M37" s="15">
        <f t="shared" si="16"/>
        <v>0</v>
      </c>
      <c r="N37" s="15">
        <f t="shared" si="16"/>
        <v>0</v>
      </c>
      <c r="O37" s="15">
        <f t="shared" si="16"/>
        <v>0</v>
      </c>
      <c r="P37" s="15">
        <f t="shared" si="16"/>
        <v>0</v>
      </c>
      <c r="Q37" s="15">
        <f t="shared" si="16"/>
        <v>0</v>
      </c>
      <c r="R37" s="15">
        <f t="shared" si="16"/>
        <v>0</v>
      </c>
      <c r="S37" s="15">
        <f t="shared" si="16"/>
        <v>0</v>
      </c>
      <c r="T37" s="15">
        <f t="shared" si="16"/>
        <v>0</v>
      </c>
      <c r="U37" s="15">
        <f t="shared" si="16"/>
        <v>0</v>
      </c>
      <c r="V37" s="31">
        <f t="shared" si="16"/>
        <v>0</v>
      </c>
    </row>
    <row r="38" spans="1:22" ht="12.75">
      <c r="A38" s="75" t="s">
        <v>65</v>
      </c>
      <c r="B38" s="40"/>
      <c r="E38" s="48">
        <v>0</v>
      </c>
      <c r="F38" s="48">
        <v>0</v>
      </c>
      <c r="G38" s="50">
        <v>0</v>
      </c>
      <c r="H38" s="51">
        <v>0</v>
      </c>
      <c r="I38" s="15">
        <f aca="true" t="shared" si="17" ref="I38:I60">(H38*(1+$G$3))</f>
        <v>0</v>
      </c>
      <c r="J38" s="15">
        <f aca="true" t="shared" si="18" ref="J38:V38">(I38*(1+$G$3))</f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  <c r="O38" s="15">
        <f t="shared" si="18"/>
        <v>0</v>
      </c>
      <c r="P38" s="15">
        <f t="shared" si="18"/>
        <v>0</v>
      </c>
      <c r="Q38" s="15">
        <f t="shared" si="18"/>
        <v>0</v>
      </c>
      <c r="R38" s="15">
        <f t="shared" si="18"/>
        <v>0</v>
      </c>
      <c r="S38" s="15">
        <f t="shared" si="18"/>
        <v>0</v>
      </c>
      <c r="T38" s="15">
        <f t="shared" si="18"/>
        <v>0</v>
      </c>
      <c r="U38" s="15">
        <f t="shared" si="18"/>
        <v>0</v>
      </c>
      <c r="V38" s="31">
        <f t="shared" si="18"/>
        <v>0</v>
      </c>
    </row>
    <row r="39" spans="1:22" ht="12.75">
      <c r="A39" s="75" t="s">
        <v>66</v>
      </c>
      <c r="B39" s="40"/>
      <c r="E39" s="48">
        <v>0</v>
      </c>
      <c r="F39" s="48">
        <v>0</v>
      </c>
      <c r="G39" s="50">
        <v>0</v>
      </c>
      <c r="H39" s="51">
        <v>0</v>
      </c>
      <c r="I39" s="15">
        <f t="shared" si="17"/>
        <v>0</v>
      </c>
      <c r="J39" s="15">
        <f aca="true" t="shared" si="19" ref="J39:V39">(I39*(1+$G$3))</f>
        <v>0</v>
      </c>
      <c r="K39" s="15">
        <f t="shared" si="19"/>
        <v>0</v>
      </c>
      <c r="L39" s="15">
        <f t="shared" si="19"/>
        <v>0</v>
      </c>
      <c r="M39" s="15">
        <f t="shared" si="19"/>
        <v>0</v>
      </c>
      <c r="N39" s="15">
        <f t="shared" si="19"/>
        <v>0</v>
      </c>
      <c r="O39" s="15">
        <f t="shared" si="19"/>
        <v>0</v>
      </c>
      <c r="P39" s="15">
        <f t="shared" si="19"/>
        <v>0</v>
      </c>
      <c r="Q39" s="15">
        <f t="shared" si="19"/>
        <v>0</v>
      </c>
      <c r="R39" s="15">
        <f t="shared" si="19"/>
        <v>0</v>
      </c>
      <c r="S39" s="15">
        <f t="shared" si="19"/>
        <v>0</v>
      </c>
      <c r="T39" s="15">
        <f t="shared" si="19"/>
        <v>0</v>
      </c>
      <c r="U39" s="15">
        <f t="shared" si="19"/>
        <v>0</v>
      </c>
      <c r="V39" s="31">
        <f t="shared" si="19"/>
        <v>0</v>
      </c>
    </row>
    <row r="40" spans="1:22" ht="12.75">
      <c r="A40" s="75" t="s">
        <v>67</v>
      </c>
      <c r="B40" s="40"/>
      <c r="E40" s="48">
        <v>0</v>
      </c>
      <c r="F40" s="48">
        <v>0</v>
      </c>
      <c r="G40" s="50">
        <v>0</v>
      </c>
      <c r="H40" s="51">
        <v>0</v>
      </c>
      <c r="I40" s="15">
        <f t="shared" si="17"/>
        <v>0</v>
      </c>
      <c r="J40" s="15">
        <f aca="true" t="shared" si="20" ref="J40:V40">(I40*(1+$G$3))</f>
        <v>0</v>
      </c>
      <c r="K40" s="15">
        <f t="shared" si="20"/>
        <v>0</v>
      </c>
      <c r="L40" s="15">
        <f t="shared" si="20"/>
        <v>0</v>
      </c>
      <c r="M40" s="15">
        <f t="shared" si="20"/>
        <v>0</v>
      </c>
      <c r="N40" s="15">
        <f t="shared" si="20"/>
        <v>0</v>
      </c>
      <c r="O40" s="15">
        <f t="shared" si="20"/>
        <v>0</v>
      </c>
      <c r="P40" s="15">
        <f t="shared" si="20"/>
        <v>0</v>
      </c>
      <c r="Q40" s="15">
        <f t="shared" si="20"/>
        <v>0</v>
      </c>
      <c r="R40" s="15">
        <f t="shared" si="20"/>
        <v>0</v>
      </c>
      <c r="S40" s="15">
        <f t="shared" si="20"/>
        <v>0</v>
      </c>
      <c r="T40" s="15">
        <f t="shared" si="20"/>
        <v>0</v>
      </c>
      <c r="U40" s="15">
        <f t="shared" si="20"/>
        <v>0</v>
      </c>
      <c r="V40" s="31">
        <f t="shared" si="20"/>
        <v>0</v>
      </c>
    </row>
    <row r="41" spans="1:22" ht="12.75">
      <c r="A41" s="75" t="s">
        <v>68</v>
      </c>
      <c r="B41" s="40"/>
      <c r="E41" s="48">
        <v>0</v>
      </c>
      <c r="F41" s="48">
        <v>0</v>
      </c>
      <c r="G41" s="50">
        <v>0</v>
      </c>
      <c r="H41" s="51">
        <v>0</v>
      </c>
      <c r="I41" s="15">
        <f t="shared" si="17"/>
        <v>0</v>
      </c>
      <c r="J41" s="15">
        <f aca="true" t="shared" si="21" ref="J41:V41">(I41*(1+$G$3))</f>
        <v>0</v>
      </c>
      <c r="K41" s="15">
        <f t="shared" si="21"/>
        <v>0</v>
      </c>
      <c r="L41" s="15">
        <f t="shared" si="21"/>
        <v>0</v>
      </c>
      <c r="M41" s="15">
        <f t="shared" si="21"/>
        <v>0</v>
      </c>
      <c r="N41" s="15">
        <f t="shared" si="21"/>
        <v>0</v>
      </c>
      <c r="O41" s="15">
        <f t="shared" si="21"/>
        <v>0</v>
      </c>
      <c r="P41" s="15">
        <f t="shared" si="21"/>
        <v>0</v>
      </c>
      <c r="Q41" s="15">
        <f t="shared" si="21"/>
        <v>0</v>
      </c>
      <c r="R41" s="15">
        <f t="shared" si="21"/>
        <v>0</v>
      </c>
      <c r="S41" s="15">
        <f t="shared" si="21"/>
        <v>0</v>
      </c>
      <c r="T41" s="15">
        <f t="shared" si="21"/>
        <v>0</v>
      </c>
      <c r="U41" s="15">
        <f t="shared" si="21"/>
        <v>0</v>
      </c>
      <c r="V41" s="31">
        <f t="shared" si="21"/>
        <v>0</v>
      </c>
    </row>
    <row r="42" spans="1:22" ht="12.75">
      <c r="A42" s="75" t="s">
        <v>69</v>
      </c>
      <c r="B42" s="40"/>
      <c r="E42" s="48">
        <v>0</v>
      </c>
      <c r="F42" s="48">
        <v>0</v>
      </c>
      <c r="G42" s="50">
        <v>0</v>
      </c>
      <c r="H42" s="51">
        <v>0</v>
      </c>
      <c r="I42" s="15">
        <f t="shared" si="17"/>
        <v>0</v>
      </c>
      <c r="J42" s="15">
        <f aca="true" t="shared" si="22" ref="J42:V42">(I42*(1+$G$3))</f>
        <v>0</v>
      </c>
      <c r="K42" s="15">
        <f t="shared" si="22"/>
        <v>0</v>
      </c>
      <c r="L42" s="15">
        <f t="shared" si="22"/>
        <v>0</v>
      </c>
      <c r="M42" s="15">
        <f t="shared" si="22"/>
        <v>0</v>
      </c>
      <c r="N42" s="15">
        <f t="shared" si="22"/>
        <v>0</v>
      </c>
      <c r="O42" s="15">
        <f t="shared" si="22"/>
        <v>0</v>
      </c>
      <c r="P42" s="15">
        <f t="shared" si="22"/>
        <v>0</v>
      </c>
      <c r="Q42" s="15">
        <f t="shared" si="22"/>
        <v>0</v>
      </c>
      <c r="R42" s="15">
        <f t="shared" si="22"/>
        <v>0</v>
      </c>
      <c r="S42" s="15">
        <f t="shared" si="22"/>
        <v>0</v>
      </c>
      <c r="T42" s="15">
        <f t="shared" si="22"/>
        <v>0</v>
      </c>
      <c r="U42" s="15">
        <f t="shared" si="22"/>
        <v>0</v>
      </c>
      <c r="V42" s="31">
        <f t="shared" si="22"/>
        <v>0</v>
      </c>
    </row>
    <row r="43" spans="1:22" ht="12.75">
      <c r="A43" s="75" t="s">
        <v>71</v>
      </c>
      <c r="B43" s="40"/>
      <c r="E43" s="48">
        <v>0</v>
      </c>
      <c r="F43" s="48">
        <v>0</v>
      </c>
      <c r="G43" s="50">
        <v>0</v>
      </c>
      <c r="H43" s="51">
        <v>0</v>
      </c>
      <c r="I43" s="15">
        <f t="shared" si="17"/>
        <v>0</v>
      </c>
      <c r="J43" s="15">
        <f aca="true" t="shared" si="23" ref="J43:V43">(I43*(1+$G$3))</f>
        <v>0</v>
      </c>
      <c r="K43" s="15">
        <f t="shared" si="23"/>
        <v>0</v>
      </c>
      <c r="L43" s="15">
        <f t="shared" si="23"/>
        <v>0</v>
      </c>
      <c r="M43" s="15">
        <f t="shared" si="23"/>
        <v>0</v>
      </c>
      <c r="N43" s="15">
        <f t="shared" si="23"/>
        <v>0</v>
      </c>
      <c r="O43" s="15">
        <f t="shared" si="23"/>
        <v>0</v>
      </c>
      <c r="P43" s="15">
        <f t="shared" si="23"/>
        <v>0</v>
      </c>
      <c r="Q43" s="15">
        <f t="shared" si="23"/>
        <v>0</v>
      </c>
      <c r="R43" s="15">
        <f t="shared" si="23"/>
        <v>0</v>
      </c>
      <c r="S43" s="15">
        <f t="shared" si="23"/>
        <v>0</v>
      </c>
      <c r="T43" s="15">
        <f t="shared" si="23"/>
        <v>0</v>
      </c>
      <c r="U43" s="15">
        <f t="shared" si="23"/>
        <v>0</v>
      </c>
      <c r="V43" s="31">
        <f t="shared" si="23"/>
        <v>0</v>
      </c>
    </row>
    <row r="44" spans="1:22" ht="12.75">
      <c r="A44" s="75" t="s">
        <v>72</v>
      </c>
      <c r="B44" s="40"/>
      <c r="E44" s="48">
        <v>0</v>
      </c>
      <c r="F44" s="48">
        <v>0</v>
      </c>
      <c r="G44" s="50">
        <v>0</v>
      </c>
      <c r="H44" s="51">
        <v>0</v>
      </c>
      <c r="I44" s="15">
        <f t="shared" si="17"/>
        <v>0</v>
      </c>
      <c r="J44" s="15">
        <f aca="true" t="shared" si="24" ref="J44:V44">(I44*(1+$G$3))</f>
        <v>0</v>
      </c>
      <c r="K44" s="15">
        <f t="shared" si="24"/>
        <v>0</v>
      </c>
      <c r="L44" s="15">
        <f t="shared" si="24"/>
        <v>0</v>
      </c>
      <c r="M44" s="15">
        <f t="shared" si="24"/>
        <v>0</v>
      </c>
      <c r="N44" s="15">
        <f t="shared" si="24"/>
        <v>0</v>
      </c>
      <c r="O44" s="15">
        <f t="shared" si="24"/>
        <v>0</v>
      </c>
      <c r="P44" s="15">
        <f t="shared" si="24"/>
        <v>0</v>
      </c>
      <c r="Q44" s="15">
        <f t="shared" si="24"/>
        <v>0</v>
      </c>
      <c r="R44" s="15">
        <f t="shared" si="24"/>
        <v>0</v>
      </c>
      <c r="S44" s="15">
        <f t="shared" si="24"/>
        <v>0</v>
      </c>
      <c r="T44" s="15">
        <f t="shared" si="24"/>
        <v>0</v>
      </c>
      <c r="U44" s="15">
        <f t="shared" si="24"/>
        <v>0</v>
      </c>
      <c r="V44" s="31">
        <f t="shared" si="24"/>
        <v>0</v>
      </c>
    </row>
    <row r="45" spans="1:22" ht="12.75">
      <c r="A45" s="75" t="s">
        <v>73</v>
      </c>
      <c r="B45" s="40"/>
      <c r="E45" s="48">
        <v>0</v>
      </c>
      <c r="F45" s="48">
        <v>0</v>
      </c>
      <c r="G45" s="50">
        <v>0</v>
      </c>
      <c r="H45" s="51">
        <v>0</v>
      </c>
      <c r="I45" s="15">
        <f t="shared" si="17"/>
        <v>0</v>
      </c>
      <c r="J45" s="15">
        <f aca="true" t="shared" si="25" ref="J45:V45">(I45*(1+$G$3))</f>
        <v>0</v>
      </c>
      <c r="K45" s="15">
        <f t="shared" si="25"/>
        <v>0</v>
      </c>
      <c r="L45" s="15">
        <f t="shared" si="25"/>
        <v>0</v>
      </c>
      <c r="M45" s="15">
        <f t="shared" si="25"/>
        <v>0</v>
      </c>
      <c r="N45" s="15">
        <f t="shared" si="25"/>
        <v>0</v>
      </c>
      <c r="O45" s="15">
        <f t="shared" si="25"/>
        <v>0</v>
      </c>
      <c r="P45" s="15">
        <f t="shared" si="25"/>
        <v>0</v>
      </c>
      <c r="Q45" s="15">
        <f t="shared" si="25"/>
        <v>0</v>
      </c>
      <c r="R45" s="15">
        <f t="shared" si="25"/>
        <v>0</v>
      </c>
      <c r="S45" s="15">
        <f t="shared" si="25"/>
        <v>0</v>
      </c>
      <c r="T45" s="15">
        <f t="shared" si="25"/>
        <v>0</v>
      </c>
      <c r="U45" s="15">
        <f t="shared" si="25"/>
        <v>0</v>
      </c>
      <c r="V45" s="31">
        <f t="shared" si="25"/>
        <v>0</v>
      </c>
    </row>
    <row r="46" spans="1:22" ht="12.75">
      <c r="A46" s="75" t="s">
        <v>74</v>
      </c>
      <c r="B46" s="40"/>
      <c r="E46" s="48">
        <v>0</v>
      </c>
      <c r="F46" s="48">
        <v>0</v>
      </c>
      <c r="G46" s="50">
        <v>0</v>
      </c>
      <c r="H46" s="51">
        <v>0</v>
      </c>
      <c r="I46" s="15">
        <f t="shared" si="17"/>
        <v>0</v>
      </c>
      <c r="J46" s="15">
        <f aca="true" t="shared" si="26" ref="J46:V46">(I46*(1+$G$3))</f>
        <v>0</v>
      </c>
      <c r="K46" s="15">
        <f t="shared" si="26"/>
        <v>0</v>
      </c>
      <c r="L46" s="15">
        <f t="shared" si="26"/>
        <v>0</v>
      </c>
      <c r="M46" s="15">
        <f t="shared" si="26"/>
        <v>0</v>
      </c>
      <c r="N46" s="15">
        <f t="shared" si="26"/>
        <v>0</v>
      </c>
      <c r="O46" s="15">
        <f t="shared" si="26"/>
        <v>0</v>
      </c>
      <c r="P46" s="15">
        <f t="shared" si="26"/>
        <v>0</v>
      </c>
      <c r="Q46" s="15">
        <f t="shared" si="26"/>
        <v>0</v>
      </c>
      <c r="R46" s="15">
        <f t="shared" si="26"/>
        <v>0</v>
      </c>
      <c r="S46" s="15">
        <f t="shared" si="26"/>
        <v>0</v>
      </c>
      <c r="T46" s="15">
        <f t="shared" si="26"/>
        <v>0</v>
      </c>
      <c r="U46" s="15">
        <f t="shared" si="26"/>
        <v>0</v>
      </c>
      <c r="V46" s="31">
        <f t="shared" si="26"/>
        <v>0</v>
      </c>
    </row>
    <row r="47" spans="1:22" ht="12.75">
      <c r="A47" s="75" t="s">
        <v>75</v>
      </c>
      <c r="B47" s="40"/>
      <c r="E47" s="48">
        <v>0</v>
      </c>
      <c r="F47" s="48">
        <v>0</v>
      </c>
      <c r="G47" s="50">
        <v>0</v>
      </c>
      <c r="H47" s="51">
        <v>0</v>
      </c>
      <c r="I47" s="15">
        <f t="shared" si="17"/>
        <v>0</v>
      </c>
      <c r="J47" s="15">
        <f aca="true" t="shared" si="27" ref="J47:V47">(I47*(1+$G$3))</f>
        <v>0</v>
      </c>
      <c r="K47" s="15">
        <f t="shared" si="27"/>
        <v>0</v>
      </c>
      <c r="L47" s="15">
        <f t="shared" si="27"/>
        <v>0</v>
      </c>
      <c r="M47" s="15">
        <f t="shared" si="27"/>
        <v>0</v>
      </c>
      <c r="N47" s="15">
        <f t="shared" si="27"/>
        <v>0</v>
      </c>
      <c r="O47" s="15">
        <f t="shared" si="27"/>
        <v>0</v>
      </c>
      <c r="P47" s="15">
        <f t="shared" si="27"/>
        <v>0</v>
      </c>
      <c r="Q47" s="15">
        <f t="shared" si="27"/>
        <v>0</v>
      </c>
      <c r="R47" s="15">
        <f t="shared" si="27"/>
        <v>0</v>
      </c>
      <c r="S47" s="15">
        <f t="shared" si="27"/>
        <v>0</v>
      </c>
      <c r="T47" s="15">
        <f t="shared" si="27"/>
        <v>0</v>
      </c>
      <c r="U47" s="15">
        <f t="shared" si="27"/>
        <v>0</v>
      </c>
      <c r="V47" s="31">
        <f t="shared" si="27"/>
        <v>0</v>
      </c>
    </row>
    <row r="48" spans="1:22" ht="12.75">
      <c r="A48" s="75" t="s">
        <v>34</v>
      </c>
      <c r="B48" s="40"/>
      <c r="E48" s="48">
        <v>0</v>
      </c>
      <c r="F48" s="48">
        <v>0</v>
      </c>
      <c r="G48" s="50">
        <v>0</v>
      </c>
      <c r="H48" s="52">
        <v>0</v>
      </c>
      <c r="I48" s="15">
        <f t="shared" si="17"/>
        <v>0</v>
      </c>
      <c r="J48" s="15">
        <f aca="true" t="shared" si="28" ref="J48:V48">(I48*(1+$G$3))</f>
        <v>0</v>
      </c>
      <c r="K48" s="15">
        <f t="shared" si="28"/>
        <v>0</v>
      </c>
      <c r="L48" s="15">
        <f t="shared" si="28"/>
        <v>0</v>
      </c>
      <c r="M48" s="15">
        <f t="shared" si="28"/>
        <v>0</v>
      </c>
      <c r="N48" s="15">
        <f t="shared" si="28"/>
        <v>0</v>
      </c>
      <c r="O48" s="15">
        <f t="shared" si="28"/>
        <v>0</v>
      </c>
      <c r="P48" s="15">
        <f t="shared" si="28"/>
        <v>0</v>
      </c>
      <c r="Q48" s="15">
        <f t="shared" si="28"/>
        <v>0</v>
      </c>
      <c r="R48" s="15">
        <f t="shared" si="28"/>
        <v>0</v>
      </c>
      <c r="S48" s="15">
        <f t="shared" si="28"/>
        <v>0</v>
      </c>
      <c r="T48" s="15">
        <f t="shared" si="28"/>
        <v>0</v>
      </c>
      <c r="U48" s="15">
        <f t="shared" si="28"/>
        <v>0</v>
      </c>
      <c r="V48" s="31">
        <f t="shared" si="28"/>
        <v>0</v>
      </c>
    </row>
    <row r="49" spans="1:22" ht="12.75">
      <c r="A49" s="75" t="s">
        <v>43</v>
      </c>
      <c r="B49" s="40"/>
      <c r="E49" s="48">
        <v>0</v>
      </c>
      <c r="F49" s="48">
        <v>0</v>
      </c>
      <c r="G49" s="50">
        <v>0</v>
      </c>
      <c r="H49" s="51">
        <v>0</v>
      </c>
      <c r="I49" s="15">
        <f t="shared" si="17"/>
        <v>0</v>
      </c>
      <c r="J49" s="15">
        <f aca="true" t="shared" si="29" ref="J49:V49">(I49*(1+$G$3))</f>
        <v>0</v>
      </c>
      <c r="K49" s="15">
        <f t="shared" si="29"/>
        <v>0</v>
      </c>
      <c r="L49" s="15">
        <f t="shared" si="29"/>
        <v>0</v>
      </c>
      <c r="M49" s="15">
        <f t="shared" si="29"/>
        <v>0</v>
      </c>
      <c r="N49" s="15">
        <f t="shared" si="29"/>
        <v>0</v>
      </c>
      <c r="O49" s="15">
        <f t="shared" si="29"/>
        <v>0</v>
      </c>
      <c r="P49" s="15">
        <f t="shared" si="29"/>
        <v>0</v>
      </c>
      <c r="Q49" s="15">
        <f t="shared" si="29"/>
        <v>0</v>
      </c>
      <c r="R49" s="15">
        <f t="shared" si="29"/>
        <v>0</v>
      </c>
      <c r="S49" s="15">
        <f t="shared" si="29"/>
        <v>0</v>
      </c>
      <c r="T49" s="15">
        <f t="shared" si="29"/>
        <v>0</v>
      </c>
      <c r="U49" s="15">
        <f t="shared" si="29"/>
        <v>0</v>
      </c>
      <c r="V49" s="31">
        <f t="shared" si="29"/>
        <v>0</v>
      </c>
    </row>
    <row r="50" spans="1:22" ht="12.75">
      <c r="A50" s="75" t="s">
        <v>35</v>
      </c>
      <c r="B50" s="40"/>
      <c r="E50" s="48">
        <v>0</v>
      </c>
      <c r="F50" s="48">
        <v>0</v>
      </c>
      <c r="G50" s="50">
        <v>0</v>
      </c>
      <c r="H50" s="52">
        <v>0</v>
      </c>
      <c r="I50" s="15">
        <f t="shared" si="17"/>
        <v>0</v>
      </c>
      <c r="J50" s="15">
        <f aca="true" t="shared" si="30" ref="J50:V50">(I50*(1+$G$3))</f>
        <v>0</v>
      </c>
      <c r="K50" s="15">
        <f t="shared" si="30"/>
        <v>0</v>
      </c>
      <c r="L50" s="15">
        <f t="shared" si="30"/>
        <v>0</v>
      </c>
      <c r="M50" s="15">
        <f t="shared" si="30"/>
        <v>0</v>
      </c>
      <c r="N50" s="15">
        <f t="shared" si="30"/>
        <v>0</v>
      </c>
      <c r="O50" s="15">
        <f t="shared" si="30"/>
        <v>0</v>
      </c>
      <c r="P50" s="15">
        <f t="shared" si="30"/>
        <v>0</v>
      </c>
      <c r="Q50" s="15">
        <f t="shared" si="30"/>
        <v>0</v>
      </c>
      <c r="R50" s="15">
        <f t="shared" si="30"/>
        <v>0</v>
      </c>
      <c r="S50" s="15">
        <f t="shared" si="30"/>
        <v>0</v>
      </c>
      <c r="T50" s="15">
        <f t="shared" si="30"/>
        <v>0</v>
      </c>
      <c r="U50" s="15">
        <f t="shared" si="30"/>
        <v>0</v>
      </c>
      <c r="V50" s="31">
        <f t="shared" si="30"/>
        <v>0</v>
      </c>
    </row>
    <row r="51" spans="1:22" ht="12.75">
      <c r="A51" s="75" t="s">
        <v>44</v>
      </c>
      <c r="B51" s="40"/>
      <c r="E51" s="48">
        <v>0</v>
      </c>
      <c r="F51" s="48">
        <v>0</v>
      </c>
      <c r="G51" s="50">
        <v>0</v>
      </c>
      <c r="H51" s="51">
        <v>0</v>
      </c>
      <c r="I51" s="15">
        <f t="shared" si="17"/>
        <v>0</v>
      </c>
      <c r="J51" s="15">
        <f aca="true" t="shared" si="31" ref="J51:V51">(I51*(1+$G$3))</f>
        <v>0</v>
      </c>
      <c r="K51" s="15">
        <f t="shared" si="31"/>
        <v>0</v>
      </c>
      <c r="L51" s="15">
        <f t="shared" si="31"/>
        <v>0</v>
      </c>
      <c r="M51" s="15">
        <f t="shared" si="31"/>
        <v>0</v>
      </c>
      <c r="N51" s="15">
        <f t="shared" si="31"/>
        <v>0</v>
      </c>
      <c r="O51" s="15">
        <f t="shared" si="31"/>
        <v>0</v>
      </c>
      <c r="P51" s="15">
        <f t="shared" si="31"/>
        <v>0</v>
      </c>
      <c r="Q51" s="15">
        <f t="shared" si="31"/>
        <v>0</v>
      </c>
      <c r="R51" s="15">
        <f t="shared" si="31"/>
        <v>0</v>
      </c>
      <c r="S51" s="15">
        <f t="shared" si="31"/>
        <v>0</v>
      </c>
      <c r="T51" s="15">
        <f t="shared" si="31"/>
        <v>0</v>
      </c>
      <c r="U51" s="15">
        <f t="shared" si="31"/>
        <v>0</v>
      </c>
      <c r="V51" s="31">
        <f t="shared" si="31"/>
        <v>0</v>
      </c>
    </row>
    <row r="52" spans="1:22" ht="12.75">
      <c r="A52" s="75" t="s">
        <v>45</v>
      </c>
      <c r="B52" s="40"/>
      <c r="E52" s="48">
        <v>0</v>
      </c>
      <c r="F52" s="48">
        <v>0</v>
      </c>
      <c r="G52" s="50">
        <v>0</v>
      </c>
      <c r="H52" s="51">
        <v>0</v>
      </c>
      <c r="I52" s="15">
        <f t="shared" si="17"/>
        <v>0</v>
      </c>
      <c r="J52" s="15">
        <f aca="true" t="shared" si="32" ref="J52:V52">(I52*(1+$G$3))</f>
        <v>0</v>
      </c>
      <c r="K52" s="15">
        <f t="shared" si="32"/>
        <v>0</v>
      </c>
      <c r="L52" s="15">
        <f t="shared" si="32"/>
        <v>0</v>
      </c>
      <c r="M52" s="15">
        <f t="shared" si="32"/>
        <v>0</v>
      </c>
      <c r="N52" s="15">
        <f t="shared" si="32"/>
        <v>0</v>
      </c>
      <c r="O52" s="15">
        <f t="shared" si="32"/>
        <v>0</v>
      </c>
      <c r="P52" s="15">
        <f t="shared" si="32"/>
        <v>0</v>
      </c>
      <c r="Q52" s="15">
        <f t="shared" si="32"/>
        <v>0</v>
      </c>
      <c r="R52" s="15">
        <f t="shared" si="32"/>
        <v>0</v>
      </c>
      <c r="S52" s="15">
        <f t="shared" si="32"/>
        <v>0</v>
      </c>
      <c r="T52" s="15">
        <f t="shared" si="32"/>
        <v>0</v>
      </c>
      <c r="U52" s="15">
        <f t="shared" si="32"/>
        <v>0</v>
      </c>
      <c r="V52" s="31">
        <f t="shared" si="32"/>
        <v>0</v>
      </c>
    </row>
    <row r="53" spans="1:22" ht="12.75">
      <c r="A53" s="75" t="s">
        <v>46</v>
      </c>
      <c r="B53" s="40"/>
      <c r="E53" s="48">
        <v>0</v>
      </c>
      <c r="F53" s="48">
        <v>0</v>
      </c>
      <c r="G53" s="50">
        <v>0</v>
      </c>
      <c r="H53" s="51">
        <v>0</v>
      </c>
      <c r="I53" s="15">
        <f t="shared" si="17"/>
        <v>0</v>
      </c>
      <c r="J53" s="15">
        <f aca="true" t="shared" si="33" ref="J53:V53">(I53*(1+$G$3))</f>
        <v>0</v>
      </c>
      <c r="K53" s="15">
        <f t="shared" si="33"/>
        <v>0</v>
      </c>
      <c r="L53" s="15">
        <f t="shared" si="33"/>
        <v>0</v>
      </c>
      <c r="M53" s="15">
        <f t="shared" si="33"/>
        <v>0</v>
      </c>
      <c r="N53" s="15">
        <f t="shared" si="33"/>
        <v>0</v>
      </c>
      <c r="O53" s="15">
        <f t="shared" si="33"/>
        <v>0</v>
      </c>
      <c r="P53" s="15">
        <f t="shared" si="33"/>
        <v>0</v>
      </c>
      <c r="Q53" s="15">
        <f t="shared" si="33"/>
        <v>0</v>
      </c>
      <c r="R53" s="15">
        <f t="shared" si="33"/>
        <v>0</v>
      </c>
      <c r="S53" s="15">
        <f t="shared" si="33"/>
        <v>0</v>
      </c>
      <c r="T53" s="15">
        <f t="shared" si="33"/>
        <v>0</v>
      </c>
      <c r="U53" s="15">
        <f t="shared" si="33"/>
        <v>0</v>
      </c>
      <c r="V53" s="31">
        <f t="shared" si="33"/>
        <v>0</v>
      </c>
    </row>
    <row r="54" spans="1:22" ht="12.75">
      <c r="A54" s="75" t="s">
        <v>47</v>
      </c>
      <c r="B54" s="40"/>
      <c r="E54" s="48">
        <v>0</v>
      </c>
      <c r="F54" s="48">
        <v>0</v>
      </c>
      <c r="G54" s="50">
        <v>0</v>
      </c>
      <c r="H54" s="51">
        <v>0</v>
      </c>
      <c r="I54" s="15">
        <f t="shared" si="17"/>
        <v>0</v>
      </c>
      <c r="J54" s="15">
        <f aca="true" t="shared" si="34" ref="J54:V54">(I54*(1+$G$3))</f>
        <v>0</v>
      </c>
      <c r="K54" s="15">
        <f t="shared" si="34"/>
        <v>0</v>
      </c>
      <c r="L54" s="15">
        <f t="shared" si="34"/>
        <v>0</v>
      </c>
      <c r="M54" s="15">
        <f t="shared" si="34"/>
        <v>0</v>
      </c>
      <c r="N54" s="15">
        <f t="shared" si="34"/>
        <v>0</v>
      </c>
      <c r="O54" s="15">
        <f t="shared" si="34"/>
        <v>0</v>
      </c>
      <c r="P54" s="15">
        <f t="shared" si="34"/>
        <v>0</v>
      </c>
      <c r="Q54" s="15">
        <f t="shared" si="34"/>
        <v>0</v>
      </c>
      <c r="R54" s="15">
        <f t="shared" si="34"/>
        <v>0</v>
      </c>
      <c r="S54" s="15">
        <f t="shared" si="34"/>
        <v>0</v>
      </c>
      <c r="T54" s="15">
        <f t="shared" si="34"/>
        <v>0</v>
      </c>
      <c r="U54" s="15">
        <f t="shared" si="34"/>
        <v>0</v>
      </c>
      <c r="V54" s="31">
        <f t="shared" si="34"/>
        <v>0</v>
      </c>
    </row>
    <row r="55" spans="1:22" ht="12.75">
      <c r="A55" s="75" t="s">
        <v>48</v>
      </c>
      <c r="B55" s="40"/>
      <c r="E55" s="48">
        <v>0</v>
      </c>
      <c r="F55" s="48">
        <v>0</v>
      </c>
      <c r="G55" s="50">
        <v>0</v>
      </c>
      <c r="H55" s="51">
        <v>0</v>
      </c>
      <c r="I55" s="15">
        <f t="shared" si="17"/>
        <v>0</v>
      </c>
      <c r="J55" s="15">
        <f aca="true" t="shared" si="35" ref="J55:V55">(I55*(1+$G$3))</f>
        <v>0</v>
      </c>
      <c r="K55" s="15">
        <f t="shared" si="35"/>
        <v>0</v>
      </c>
      <c r="L55" s="15">
        <f t="shared" si="35"/>
        <v>0</v>
      </c>
      <c r="M55" s="15">
        <f t="shared" si="35"/>
        <v>0</v>
      </c>
      <c r="N55" s="15">
        <f t="shared" si="35"/>
        <v>0</v>
      </c>
      <c r="O55" s="15">
        <f t="shared" si="35"/>
        <v>0</v>
      </c>
      <c r="P55" s="15">
        <f t="shared" si="35"/>
        <v>0</v>
      </c>
      <c r="Q55" s="15">
        <f t="shared" si="35"/>
        <v>0</v>
      </c>
      <c r="R55" s="15">
        <f t="shared" si="35"/>
        <v>0</v>
      </c>
      <c r="S55" s="15">
        <f t="shared" si="35"/>
        <v>0</v>
      </c>
      <c r="T55" s="15">
        <f t="shared" si="35"/>
        <v>0</v>
      </c>
      <c r="U55" s="15">
        <f t="shared" si="35"/>
        <v>0</v>
      </c>
      <c r="V55" s="31">
        <f t="shared" si="35"/>
        <v>0</v>
      </c>
    </row>
    <row r="56" spans="1:22" ht="12.75">
      <c r="A56" s="75" t="s">
        <v>49</v>
      </c>
      <c r="B56" s="40"/>
      <c r="E56" s="48">
        <v>0</v>
      </c>
      <c r="F56" s="48">
        <v>0</v>
      </c>
      <c r="G56" s="50">
        <v>0</v>
      </c>
      <c r="H56" s="51">
        <v>0</v>
      </c>
      <c r="I56" s="15">
        <f t="shared" si="17"/>
        <v>0</v>
      </c>
      <c r="J56" s="15">
        <f aca="true" t="shared" si="36" ref="J56:V56">(I56*(1+$G$3))</f>
        <v>0</v>
      </c>
      <c r="K56" s="15">
        <f t="shared" si="36"/>
        <v>0</v>
      </c>
      <c r="L56" s="15">
        <f t="shared" si="36"/>
        <v>0</v>
      </c>
      <c r="M56" s="15">
        <f t="shared" si="36"/>
        <v>0</v>
      </c>
      <c r="N56" s="15">
        <f t="shared" si="36"/>
        <v>0</v>
      </c>
      <c r="O56" s="15">
        <f t="shared" si="36"/>
        <v>0</v>
      </c>
      <c r="P56" s="15">
        <f t="shared" si="36"/>
        <v>0</v>
      </c>
      <c r="Q56" s="15">
        <f t="shared" si="36"/>
        <v>0</v>
      </c>
      <c r="R56" s="15">
        <f t="shared" si="36"/>
        <v>0</v>
      </c>
      <c r="S56" s="15">
        <f t="shared" si="36"/>
        <v>0</v>
      </c>
      <c r="T56" s="15">
        <f t="shared" si="36"/>
        <v>0</v>
      </c>
      <c r="U56" s="15">
        <f t="shared" si="36"/>
        <v>0</v>
      </c>
      <c r="V56" s="31">
        <f t="shared" si="36"/>
        <v>0</v>
      </c>
    </row>
    <row r="57" spans="1:22" ht="12.75">
      <c r="A57" s="75" t="s">
        <v>50</v>
      </c>
      <c r="B57" s="40"/>
      <c r="E57" s="48">
        <v>0</v>
      </c>
      <c r="F57" s="48">
        <v>0</v>
      </c>
      <c r="G57" s="50">
        <v>0</v>
      </c>
      <c r="H57" s="51">
        <v>0</v>
      </c>
      <c r="I57" s="15">
        <f t="shared" si="17"/>
        <v>0</v>
      </c>
      <c r="J57" s="15">
        <f aca="true" t="shared" si="37" ref="J57:V57">(I57*(1+$G$3))</f>
        <v>0</v>
      </c>
      <c r="K57" s="15">
        <f t="shared" si="37"/>
        <v>0</v>
      </c>
      <c r="L57" s="15">
        <f t="shared" si="37"/>
        <v>0</v>
      </c>
      <c r="M57" s="15">
        <f t="shared" si="37"/>
        <v>0</v>
      </c>
      <c r="N57" s="15">
        <f t="shared" si="37"/>
        <v>0</v>
      </c>
      <c r="O57" s="15">
        <f t="shared" si="37"/>
        <v>0</v>
      </c>
      <c r="P57" s="15">
        <f t="shared" si="37"/>
        <v>0</v>
      </c>
      <c r="Q57" s="15">
        <f t="shared" si="37"/>
        <v>0</v>
      </c>
      <c r="R57" s="15">
        <f t="shared" si="37"/>
        <v>0</v>
      </c>
      <c r="S57" s="15">
        <f t="shared" si="37"/>
        <v>0</v>
      </c>
      <c r="T57" s="15">
        <f t="shared" si="37"/>
        <v>0</v>
      </c>
      <c r="U57" s="15">
        <f t="shared" si="37"/>
        <v>0</v>
      </c>
      <c r="V57" s="31">
        <f t="shared" si="37"/>
        <v>0</v>
      </c>
    </row>
    <row r="58" spans="1:22" ht="12.75">
      <c r="A58" s="75" t="s">
        <v>32</v>
      </c>
      <c r="B58" s="40"/>
      <c r="E58" s="48">
        <v>0</v>
      </c>
      <c r="F58" s="48">
        <v>0</v>
      </c>
      <c r="G58" s="50">
        <v>0</v>
      </c>
      <c r="H58" s="51">
        <v>0</v>
      </c>
      <c r="I58" s="15">
        <f t="shared" si="17"/>
        <v>0</v>
      </c>
      <c r="J58" s="15">
        <f aca="true" t="shared" si="38" ref="J58:V58">(I58*(1+$G$3))</f>
        <v>0</v>
      </c>
      <c r="K58" s="15">
        <f t="shared" si="38"/>
        <v>0</v>
      </c>
      <c r="L58" s="15">
        <f t="shared" si="38"/>
        <v>0</v>
      </c>
      <c r="M58" s="15">
        <f t="shared" si="38"/>
        <v>0</v>
      </c>
      <c r="N58" s="15">
        <f t="shared" si="38"/>
        <v>0</v>
      </c>
      <c r="O58" s="15">
        <f t="shared" si="38"/>
        <v>0</v>
      </c>
      <c r="P58" s="15">
        <f t="shared" si="38"/>
        <v>0</v>
      </c>
      <c r="Q58" s="15">
        <f t="shared" si="38"/>
        <v>0</v>
      </c>
      <c r="R58" s="15">
        <f t="shared" si="38"/>
        <v>0</v>
      </c>
      <c r="S58" s="15">
        <f t="shared" si="38"/>
        <v>0</v>
      </c>
      <c r="T58" s="15">
        <f t="shared" si="38"/>
        <v>0</v>
      </c>
      <c r="U58" s="15">
        <f t="shared" si="38"/>
        <v>0</v>
      </c>
      <c r="V58" s="31">
        <f t="shared" si="38"/>
        <v>0</v>
      </c>
    </row>
    <row r="59" spans="1:22" ht="12" customHeight="1">
      <c r="A59" s="75" t="s">
        <v>30</v>
      </c>
      <c r="B59" s="40"/>
      <c r="E59" s="48">
        <v>0</v>
      </c>
      <c r="F59" s="48">
        <v>0</v>
      </c>
      <c r="G59" s="50">
        <v>0</v>
      </c>
      <c r="H59" s="52">
        <v>0</v>
      </c>
      <c r="I59" s="15">
        <f t="shared" si="17"/>
        <v>0</v>
      </c>
      <c r="J59" s="15">
        <f aca="true" t="shared" si="39" ref="J59:V59">(I59*(1+$G$3))</f>
        <v>0</v>
      </c>
      <c r="K59" s="15">
        <f t="shared" si="39"/>
        <v>0</v>
      </c>
      <c r="L59" s="15">
        <f t="shared" si="39"/>
        <v>0</v>
      </c>
      <c r="M59" s="15">
        <f t="shared" si="39"/>
        <v>0</v>
      </c>
      <c r="N59" s="15">
        <f t="shared" si="39"/>
        <v>0</v>
      </c>
      <c r="O59" s="15">
        <f t="shared" si="39"/>
        <v>0</v>
      </c>
      <c r="P59" s="15">
        <f t="shared" si="39"/>
        <v>0</v>
      </c>
      <c r="Q59" s="15">
        <f t="shared" si="39"/>
        <v>0</v>
      </c>
      <c r="R59" s="15">
        <f t="shared" si="39"/>
        <v>0</v>
      </c>
      <c r="S59" s="15">
        <f t="shared" si="39"/>
        <v>0</v>
      </c>
      <c r="T59" s="15">
        <f t="shared" si="39"/>
        <v>0</v>
      </c>
      <c r="U59" s="15">
        <f t="shared" si="39"/>
        <v>0</v>
      </c>
      <c r="V59" s="31">
        <f t="shared" si="39"/>
        <v>0</v>
      </c>
    </row>
    <row r="60" spans="1:22" ht="12.75">
      <c r="A60" s="75" t="s">
        <v>26</v>
      </c>
      <c r="B60" s="40"/>
      <c r="E60" s="48">
        <v>0</v>
      </c>
      <c r="F60" s="48">
        <v>0</v>
      </c>
      <c r="G60" s="50">
        <v>0</v>
      </c>
      <c r="H60" s="51">
        <v>0</v>
      </c>
      <c r="I60" s="15">
        <f t="shared" si="17"/>
        <v>0</v>
      </c>
      <c r="J60" s="15">
        <f aca="true" t="shared" si="40" ref="J60:V60">(I60*(1+$G$3))</f>
        <v>0</v>
      </c>
      <c r="K60" s="15">
        <f t="shared" si="40"/>
        <v>0</v>
      </c>
      <c r="L60" s="15">
        <f t="shared" si="40"/>
        <v>0</v>
      </c>
      <c r="M60" s="15">
        <f t="shared" si="40"/>
        <v>0</v>
      </c>
      <c r="N60" s="15">
        <f t="shared" si="40"/>
        <v>0</v>
      </c>
      <c r="O60" s="15">
        <f t="shared" si="40"/>
        <v>0</v>
      </c>
      <c r="P60" s="15">
        <f t="shared" si="40"/>
        <v>0</v>
      </c>
      <c r="Q60" s="15">
        <f t="shared" si="40"/>
        <v>0</v>
      </c>
      <c r="R60" s="15">
        <f t="shared" si="40"/>
        <v>0</v>
      </c>
      <c r="S60" s="15">
        <f t="shared" si="40"/>
        <v>0</v>
      </c>
      <c r="T60" s="15">
        <f t="shared" si="40"/>
        <v>0</v>
      </c>
      <c r="U60" s="15">
        <f t="shared" si="40"/>
        <v>0</v>
      </c>
      <c r="V60" s="31">
        <f t="shared" si="40"/>
        <v>0</v>
      </c>
    </row>
    <row r="61" spans="1:22" ht="12.75">
      <c r="A61" s="1" t="s">
        <v>1</v>
      </c>
      <c r="E61" s="16">
        <f>SUM(E25:E60)</f>
        <v>0</v>
      </c>
      <c r="F61" s="16">
        <f>SUM(F25:F60)</f>
        <v>0</v>
      </c>
      <c r="G61" s="16">
        <f>SUM(G25:G60)</f>
        <v>0</v>
      </c>
      <c r="H61" s="12">
        <f aca="true" t="shared" si="41" ref="H61:V61">SUM(H25:H60)</f>
        <v>0</v>
      </c>
      <c r="I61" s="12">
        <f t="shared" si="41"/>
        <v>0</v>
      </c>
      <c r="J61" s="12">
        <f t="shared" si="41"/>
        <v>0</v>
      </c>
      <c r="K61" s="12">
        <f t="shared" si="41"/>
        <v>0</v>
      </c>
      <c r="L61" s="12">
        <f t="shared" si="41"/>
        <v>0</v>
      </c>
      <c r="M61" s="12">
        <f t="shared" si="41"/>
        <v>0</v>
      </c>
      <c r="N61" s="12">
        <f t="shared" si="41"/>
        <v>0</v>
      </c>
      <c r="O61" s="12">
        <f t="shared" si="41"/>
        <v>0</v>
      </c>
      <c r="P61" s="12">
        <f t="shared" si="41"/>
        <v>0</v>
      </c>
      <c r="Q61" s="12">
        <f t="shared" si="41"/>
        <v>0</v>
      </c>
      <c r="R61" s="12">
        <f t="shared" si="41"/>
        <v>0</v>
      </c>
      <c r="S61" s="12">
        <f t="shared" si="41"/>
        <v>0</v>
      </c>
      <c r="T61" s="12">
        <f t="shared" si="41"/>
        <v>0</v>
      </c>
      <c r="U61" s="12">
        <f t="shared" si="41"/>
        <v>0</v>
      </c>
      <c r="V61" s="30">
        <f t="shared" si="41"/>
        <v>0</v>
      </c>
    </row>
    <row r="62" spans="5:22" ht="12.75">
      <c r="E62" s="60"/>
      <c r="F62" s="60"/>
      <c r="G62" s="16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31"/>
    </row>
    <row r="63" spans="1:22" ht="12.75">
      <c r="A63" s="1" t="s">
        <v>2</v>
      </c>
      <c r="E63" s="16">
        <f aca="true" t="shared" si="42" ref="E63:V63">E21-E61</f>
        <v>0</v>
      </c>
      <c r="F63" s="16">
        <f t="shared" si="42"/>
        <v>0</v>
      </c>
      <c r="G63" s="16">
        <f t="shared" si="42"/>
        <v>0</v>
      </c>
      <c r="H63" s="14">
        <f t="shared" si="42"/>
        <v>0</v>
      </c>
      <c r="I63" s="14">
        <f t="shared" si="42"/>
        <v>0</v>
      </c>
      <c r="J63" s="14">
        <f t="shared" si="42"/>
        <v>0</v>
      </c>
      <c r="K63" s="14">
        <f t="shared" si="42"/>
        <v>0</v>
      </c>
      <c r="L63" s="14">
        <f t="shared" si="42"/>
        <v>0</v>
      </c>
      <c r="M63" s="14">
        <f t="shared" si="42"/>
        <v>0</v>
      </c>
      <c r="N63" s="14">
        <f t="shared" si="42"/>
        <v>0</v>
      </c>
      <c r="O63" s="14">
        <f t="shared" si="42"/>
        <v>0</v>
      </c>
      <c r="P63" s="14">
        <f t="shared" si="42"/>
        <v>0</v>
      </c>
      <c r="Q63" s="14">
        <f t="shared" si="42"/>
        <v>0</v>
      </c>
      <c r="R63" s="14">
        <f t="shared" si="42"/>
        <v>0</v>
      </c>
      <c r="S63" s="14">
        <f t="shared" si="42"/>
        <v>0</v>
      </c>
      <c r="T63" s="14">
        <f t="shared" si="42"/>
        <v>0</v>
      </c>
      <c r="U63" s="14">
        <f t="shared" si="42"/>
        <v>0</v>
      </c>
      <c r="V63" s="31">
        <f t="shared" si="42"/>
        <v>0</v>
      </c>
    </row>
    <row r="64" spans="1:22" ht="12.75">
      <c r="A64" s="1" t="s">
        <v>53</v>
      </c>
      <c r="E64" s="48">
        <v>0</v>
      </c>
      <c r="F64" s="48">
        <v>0</v>
      </c>
      <c r="G64" s="48">
        <v>0</v>
      </c>
      <c r="H64" s="14">
        <f>K2*12</f>
        <v>0</v>
      </c>
      <c r="I64" s="14">
        <f>(H64*(1+$G$4))</f>
        <v>0</v>
      </c>
      <c r="J64" s="14">
        <f aca="true" t="shared" si="43" ref="J64:V64">(I64*(1+$G$4))</f>
        <v>0</v>
      </c>
      <c r="K64" s="14">
        <f t="shared" si="43"/>
        <v>0</v>
      </c>
      <c r="L64" s="14">
        <f t="shared" si="43"/>
        <v>0</v>
      </c>
      <c r="M64" s="14">
        <f t="shared" si="43"/>
        <v>0</v>
      </c>
      <c r="N64" s="14">
        <f t="shared" si="43"/>
        <v>0</v>
      </c>
      <c r="O64" s="14">
        <f t="shared" si="43"/>
        <v>0</v>
      </c>
      <c r="P64" s="14">
        <f t="shared" si="43"/>
        <v>0</v>
      </c>
      <c r="Q64" s="14">
        <f t="shared" si="43"/>
        <v>0</v>
      </c>
      <c r="R64" s="14">
        <f t="shared" si="43"/>
        <v>0</v>
      </c>
      <c r="S64" s="14">
        <f t="shared" si="43"/>
        <v>0</v>
      </c>
      <c r="T64" s="14">
        <f t="shared" si="43"/>
        <v>0</v>
      </c>
      <c r="U64" s="14">
        <f t="shared" si="43"/>
        <v>0</v>
      </c>
      <c r="V64" s="31">
        <f t="shared" si="43"/>
        <v>0</v>
      </c>
    </row>
    <row r="65" spans="1:22" ht="12.75">
      <c r="A65" s="1" t="s">
        <v>3</v>
      </c>
      <c r="E65" s="16">
        <f>E63-E64</f>
        <v>0</v>
      </c>
      <c r="F65" s="16">
        <f>F63-F64</f>
        <v>0</v>
      </c>
      <c r="G65" s="16">
        <f>G63-G64</f>
        <v>0</v>
      </c>
      <c r="H65" s="14">
        <f>H63-SUM(H64:H64)</f>
        <v>0</v>
      </c>
      <c r="I65" s="14">
        <f aca="true" t="shared" si="44" ref="I65:V65">I63-I64</f>
        <v>0</v>
      </c>
      <c r="J65" s="14">
        <f t="shared" si="44"/>
        <v>0</v>
      </c>
      <c r="K65" s="14">
        <f t="shared" si="44"/>
        <v>0</v>
      </c>
      <c r="L65" s="14">
        <f t="shared" si="44"/>
        <v>0</v>
      </c>
      <c r="M65" s="14">
        <f t="shared" si="44"/>
        <v>0</v>
      </c>
      <c r="N65" s="14">
        <f t="shared" si="44"/>
        <v>0</v>
      </c>
      <c r="O65" s="14">
        <f t="shared" si="44"/>
        <v>0</v>
      </c>
      <c r="P65" s="14">
        <f t="shared" si="44"/>
        <v>0</v>
      </c>
      <c r="Q65" s="14">
        <f t="shared" si="44"/>
        <v>0</v>
      </c>
      <c r="R65" s="14">
        <f t="shared" si="44"/>
        <v>0</v>
      </c>
      <c r="S65" s="14">
        <f t="shared" si="44"/>
        <v>0</v>
      </c>
      <c r="T65" s="14">
        <f t="shared" si="44"/>
        <v>0</v>
      </c>
      <c r="U65" s="14">
        <f t="shared" si="44"/>
        <v>0</v>
      </c>
      <c r="V65" s="31">
        <f t="shared" si="44"/>
        <v>0</v>
      </c>
    </row>
    <row r="66" spans="5:22" ht="12.75">
      <c r="E66" s="60"/>
      <c r="F66" s="60"/>
      <c r="G66" s="16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31"/>
    </row>
    <row r="67" spans="1:22" ht="12.75">
      <c r="A67" s="1" t="s">
        <v>29</v>
      </c>
      <c r="E67" s="48">
        <v>0</v>
      </c>
      <c r="F67" s="48">
        <v>0</v>
      </c>
      <c r="G67" s="49">
        <v>0</v>
      </c>
      <c r="H67" s="12">
        <v>0</v>
      </c>
      <c r="I67" s="12">
        <f>$H67</f>
        <v>0</v>
      </c>
      <c r="J67" s="12">
        <f aca="true" t="shared" si="45" ref="J67:V67">$H67</f>
        <v>0</v>
      </c>
      <c r="K67" s="12">
        <f t="shared" si="45"/>
        <v>0</v>
      </c>
      <c r="L67" s="12">
        <f t="shared" si="45"/>
        <v>0</v>
      </c>
      <c r="M67" s="12">
        <f t="shared" si="45"/>
        <v>0</v>
      </c>
      <c r="N67" s="12">
        <f t="shared" si="45"/>
        <v>0</v>
      </c>
      <c r="O67" s="12">
        <f t="shared" si="45"/>
        <v>0</v>
      </c>
      <c r="P67" s="12">
        <f t="shared" si="45"/>
        <v>0</v>
      </c>
      <c r="Q67" s="12">
        <f t="shared" si="45"/>
        <v>0</v>
      </c>
      <c r="R67" s="12">
        <f t="shared" si="45"/>
        <v>0</v>
      </c>
      <c r="S67" s="12">
        <f t="shared" si="45"/>
        <v>0</v>
      </c>
      <c r="T67" s="12">
        <f t="shared" si="45"/>
        <v>0</v>
      </c>
      <c r="U67" s="12">
        <f t="shared" si="45"/>
        <v>0</v>
      </c>
      <c r="V67" s="30">
        <f t="shared" si="45"/>
        <v>0</v>
      </c>
    </row>
    <row r="68" spans="1:22" ht="12.75">
      <c r="A68" s="1" t="s">
        <v>58</v>
      </c>
      <c r="E68" s="19" t="e">
        <f>E65/E67</f>
        <v>#DIV/0!</v>
      </c>
      <c r="F68" s="19" t="e">
        <f>F65/F67</f>
        <v>#DIV/0!</v>
      </c>
      <c r="G68" s="19" t="e">
        <f aca="true" t="shared" si="46" ref="G68:V68">G65/G67</f>
        <v>#DIV/0!</v>
      </c>
      <c r="H68" s="20" t="e">
        <f>H65/H67</f>
        <v>#DIV/0!</v>
      </c>
      <c r="I68" s="20" t="e">
        <f t="shared" si="46"/>
        <v>#DIV/0!</v>
      </c>
      <c r="J68" s="20" t="e">
        <f t="shared" si="46"/>
        <v>#DIV/0!</v>
      </c>
      <c r="K68" s="20" t="e">
        <f t="shared" si="46"/>
        <v>#DIV/0!</v>
      </c>
      <c r="L68" s="20" t="e">
        <f t="shared" si="46"/>
        <v>#DIV/0!</v>
      </c>
      <c r="M68" s="20" t="e">
        <f t="shared" si="46"/>
        <v>#DIV/0!</v>
      </c>
      <c r="N68" s="20" t="e">
        <f t="shared" si="46"/>
        <v>#DIV/0!</v>
      </c>
      <c r="O68" s="20" t="e">
        <f t="shared" si="46"/>
        <v>#DIV/0!</v>
      </c>
      <c r="P68" s="20" t="e">
        <f t="shared" si="46"/>
        <v>#DIV/0!</v>
      </c>
      <c r="Q68" s="20" t="e">
        <f t="shared" si="46"/>
        <v>#DIV/0!</v>
      </c>
      <c r="R68" s="20" t="e">
        <f t="shared" si="46"/>
        <v>#DIV/0!</v>
      </c>
      <c r="S68" s="20" t="e">
        <f t="shared" si="46"/>
        <v>#DIV/0!</v>
      </c>
      <c r="T68" s="20" t="e">
        <f t="shared" si="46"/>
        <v>#DIV/0!</v>
      </c>
      <c r="U68" s="20" t="e">
        <f>U65/U67</f>
        <v>#DIV/0!</v>
      </c>
      <c r="V68" s="38" t="e">
        <f t="shared" si="46"/>
        <v>#DIV/0!</v>
      </c>
    </row>
    <row r="69" spans="1:22" ht="12.75">
      <c r="A69" s="1" t="s">
        <v>28</v>
      </c>
      <c r="E69" s="17">
        <f>E65-E67</f>
        <v>0</v>
      </c>
      <c r="F69" s="17">
        <f>F65-F67</f>
        <v>0</v>
      </c>
      <c r="G69" s="17">
        <f>G65-G67</f>
        <v>0</v>
      </c>
      <c r="H69" s="35">
        <f aca="true" t="shared" si="47" ref="H69:V69">H65-H67</f>
        <v>0</v>
      </c>
      <c r="I69" s="13">
        <f t="shared" si="47"/>
        <v>0</v>
      </c>
      <c r="J69" s="13">
        <f t="shared" si="47"/>
        <v>0</v>
      </c>
      <c r="K69" s="13">
        <f t="shared" si="47"/>
        <v>0</v>
      </c>
      <c r="L69" s="13">
        <f t="shared" si="47"/>
        <v>0</v>
      </c>
      <c r="M69" s="13">
        <f t="shared" si="47"/>
        <v>0</v>
      </c>
      <c r="N69" s="13">
        <f t="shared" si="47"/>
        <v>0</v>
      </c>
      <c r="O69" s="13">
        <f t="shared" si="47"/>
        <v>0</v>
      </c>
      <c r="P69" s="13">
        <f t="shared" si="47"/>
        <v>0</v>
      </c>
      <c r="Q69" s="13">
        <f t="shared" si="47"/>
        <v>0</v>
      </c>
      <c r="R69" s="13">
        <f t="shared" si="47"/>
        <v>0</v>
      </c>
      <c r="S69" s="13">
        <f t="shared" si="47"/>
        <v>0</v>
      </c>
      <c r="T69" s="13">
        <f t="shared" si="47"/>
        <v>0</v>
      </c>
      <c r="U69" s="13">
        <f>U65-U67</f>
        <v>0</v>
      </c>
      <c r="V69" s="36">
        <f t="shared" si="47"/>
        <v>0</v>
      </c>
    </row>
    <row r="70" spans="5:25" ht="12.75">
      <c r="E70" s="59"/>
      <c r="F70" s="59"/>
      <c r="G70" s="18"/>
      <c r="H70" s="12"/>
      <c r="I70" s="12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9"/>
      <c r="W70" s="12"/>
      <c r="X70" s="12"/>
      <c r="Y70" s="6"/>
    </row>
    <row r="71" spans="1:25" ht="12.75">
      <c r="A71" s="1" t="s">
        <v>51</v>
      </c>
      <c r="E71" s="60"/>
      <c r="F71" s="60"/>
      <c r="G71" s="16"/>
      <c r="H71" s="12"/>
      <c r="I71" s="12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31"/>
      <c r="W71" s="12"/>
      <c r="X71" s="12"/>
      <c r="Y71" s="6"/>
    </row>
    <row r="72" spans="2:25" ht="12.75">
      <c r="B72" s="56"/>
      <c r="E72" s="48">
        <v>0</v>
      </c>
      <c r="F72" s="48">
        <v>0</v>
      </c>
      <c r="G72" s="48">
        <v>0</v>
      </c>
      <c r="H72" s="47">
        <v>0</v>
      </c>
      <c r="I72" s="12">
        <f>$H$72</f>
        <v>0</v>
      </c>
      <c r="J72" s="12">
        <f aca="true" t="shared" si="48" ref="J72:V72">$H$72</f>
        <v>0</v>
      </c>
      <c r="K72" s="12">
        <f t="shared" si="48"/>
        <v>0</v>
      </c>
      <c r="L72" s="12">
        <f t="shared" si="48"/>
        <v>0</v>
      </c>
      <c r="M72" s="12">
        <f t="shared" si="48"/>
        <v>0</v>
      </c>
      <c r="N72" s="12">
        <f t="shared" si="48"/>
        <v>0</v>
      </c>
      <c r="O72" s="12">
        <f t="shared" si="48"/>
        <v>0</v>
      </c>
      <c r="P72" s="12">
        <f t="shared" si="48"/>
        <v>0</v>
      </c>
      <c r="Q72" s="12">
        <f t="shared" si="48"/>
        <v>0</v>
      </c>
      <c r="R72" s="12">
        <f t="shared" si="48"/>
        <v>0</v>
      </c>
      <c r="S72" s="12">
        <f t="shared" si="48"/>
        <v>0</v>
      </c>
      <c r="T72" s="12">
        <f t="shared" si="48"/>
        <v>0</v>
      </c>
      <c r="U72" s="12">
        <f t="shared" si="48"/>
        <v>0</v>
      </c>
      <c r="V72" s="30">
        <f t="shared" si="48"/>
        <v>0</v>
      </c>
      <c r="W72" s="12"/>
      <c r="X72" s="12"/>
      <c r="Y72" s="6"/>
    </row>
    <row r="73" spans="2:25" ht="12.75">
      <c r="B73" s="56"/>
      <c r="E73" s="48">
        <v>0</v>
      </c>
      <c r="F73" s="48">
        <v>0</v>
      </c>
      <c r="G73" s="48">
        <v>0</v>
      </c>
      <c r="H73" s="47">
        <v>0</v>
      </c>
      <c r="I73" s="12">
        <f>$H$73</f>
        <v>0</v>
      </c>
      <c r="J73" s="12">
        <f aca="true" t="shared" si="49" ref="J73:V73">$H$73</f>
        <v>0</v>
      </c>
      <c r="K73" s="12">
        <f t="shared" si="49"/>
        <v>0</v>
      </c>
      <c r="L73" s="12">
        <f t="shared" si="49"/>
        <v>0</v>
      </c>
      <c r="M73" s="12">
        <f t="shared" si="49"/>
        <v>0</v>
      </c>
      <c r="N73" s="12">
        <f t="shared" si="49"/>
        <v>0</v>
      </c>
      <c r="O73" s="12">
        <f t="shared" si="49"/>
        <v>0</v>
      </c>
      <c r="P73" s="12">
        <f t="shared" si="49"/>
        <v>0</v>
      </c>
      <c r="Q73" s="12">
        <f t="shared" si="49"/>
        <v>0</v>
      </c>
      <c r="R73" s="12">
        <f t="shared" si="49"/>
        <v>0</v>
      </c>
      <c r="S73" s="12">
        <f t="shared" si="49"/>
        <v>0</v>
      </c>
      <c r="T73" s="12">
        <f t="shared" si="49"/>
        <v>0</v>
      </c>
      <c r="U73" s="12">
        <f t="shared" si="49"/>
        <v>0</v>
      </c>
      <c r="V73" s="30">
        <f t="shared" si="49"/>
        <v>0</v>
      </c>
      <c r="W73" s="12"/>
      <c r="X73" s="12"/>
      <c r="Y73" s="6"/>
    </row>
    <row r="74" spans="2:25" ht="12.75">
      <c r="B74" s="56"/>
      <c r="E74" s="48">
        <v>0</v>
      </c>
      <c r="F74" s="48">
        <v>0</v>
      </c>
      <c r="G74" s="48">
        <v>0</v>
      </c>
      <c r="H74" s="47">
        <v>0</v>
      </c>
      <c r="I74" s="12">
        <f>$H$74</f>
        <v>0</v>
      </c>
      <c r="J74" s="12">
        <f aca="true" t="shared" si="50" ref="J74:V74">$H$74</f>
        <v>0</v>
      </c>
      <c r="K74" s="12">
        <f t="shared" si="50"/>
        <v>0</v>
      </c>
      <c r="L74" s="12">
        <f t="shared" si="50"/>
        <v>0</v>
      </c>
      <c r="M74" s="12">
        <f t="shared" si="50"/>
        <v>0</v>
      </c>
      <c r="N74" s="12">
        <f t="shared" si="50"/>
        <v>0</v>
      </c>
      <c r="O74" s="12">
        <f t="shared" si="50"/>
        <v>0</v>
      </c>
      <c r="P74" s="12">
        <f t="shared" si="50"/>
        <v>0</v>
      </c>
      <c r="Q74" s="12">
        <f t="shared" si="50"/>
        <v>0</v>
      </c>
      <c r="R74" s="12">
        <f t="shared" si="50"/>
        <v>0</v>
      </c>
      <c r="S74" s="12">
        <f t="shared" si="50"/>
        <v>0</v>
      </c>
      <c r="T74" s="12">
        <f t="shared" si="50"/>
        <v>0</v>
      </c>
      <c r="U74" s="12">
        <f t="shared" si="50"/>
        <v>0</v>
      </c>
      <c r="V74" s="30">
        <f t="shared" si="50"/>
        <v>0</v>
      </c>
      <c r="W74" s="12"/>
      <c r="X74" s="12"/>
      <c r="Y74" s="6"/>
    </row>
    <row r="75" spans="2:25" ht="12.75">
      <c r="B75" s="1" t="s">
        <v>52</v>
      </c>
      <c r="E75" s="43">
        <f>SUM(E72:E74)</f>
        <v>0</v>
      </c>
      <c r="F75" s="43">
        <f>SUM(F72:F74)</f>
        <v>0</v>
      </c>
      <c r="G75" s="43">
        <f>SUM(G72:G74)</f>
        <v>0</v>
      </c>
      <c r="H75" s="44">
        <f>SUM(H72:H74)</f>
        <v>0</v>
      </c>
      <c r="I75" s="44">
        <f aca="true" t="shared" si="51" ref="I75:V75">SUM(I72:I74)</f>
        <v>0</v>
      </c>
      <c r="J75" s="44">
        <f t="shared" si="51"/>
        <v>0</v>
      </c>
      <c r="K75" s="44">
        <f t="shared" si="51"/>
        <v>0</v>
      </c>
      <c r="L75" s="44">
        <f t="shared" si="51"/>
        <v>0</v>
      </c>
      <c r="M75" s="44">
        <f t="shared" si="51"/>
        <v>0</v>
      </c>
      <c r="N75" s="44">
        <f t="shared" si="51"/>
        <v>0</v>
      </c>
      <c r="O75" s="44">
        <f t="shared" si="51"/>
        <v>0</v>
      </c>
      <c r="P75" s="44">
        <f t="shared" si="51"/>
        <v>0</v>
      </c>
      <c r="Q75" s="44">
        <f t="shared" si="51"/>
        <v>0</v>
      </c>
      <c r="R75" s="44">
        <f t="shared" si="51"/>
        <v>0</v>
      </c>
      <c r="S75" s="44">
        <f t="shared" si="51"/>
        <v>0</v>
      </c>
      <c r="T75" s="44">
        <f t="shared" si="51"/>
        <v>0</v>
      </c>
      <c r="U75" s="44">
        <f t="shared" si="51"/>
        <v>0</v>
      </c>
      <c r="V75" s="45">
        <f t="shared" si="51"/>
        <v>0</v>
      </c>
      <c r="W75" s="14"/>
      <c r="X75" s="14"/>
      <c r="Y75" s="6"/>
    </row>
    <row r="76" spans="1:25" ht="12.75">
      <c r="A76" s="1" t="s">
        <v>40</v>
      </c>
      <c r="E76" s="32" t="e">
        <f>SUM(E65/(E67+E75))</f>
        <v>#DIV/0!</v>
      </c>
      <c r="F76" s="32" t="e">
        <f>SUM(F65/(F67+F75))</f>
        <v>#DIV/0!</v>
      </c>
      <c r="G76" s="32" t="e">
        <f>SUM(G65/(G67+G75))</f>
        <v>#DIV/0!</v>
      </c>
      <c r="H76" s="33" t="e">
        <f aca="true" t="shared" si="52" ref="H76:V76">SUM(H65/(H67+H75))</f>
        <v>#DIV/0!</v>
      </c>
      <c r="I76" s="33" t="e">
        <f t="shared" si="52"/>
        <v>#DIV/0!</v>
      </c>
      <c r="J76" s="33" t="e">
        <f t="shared" si="52"/>
        <v>#DIV/0!</v>
      </c>
      <c r="K76" s="33" t="e">
        <f t="shared" si="52"/>
        <v>#DIV/0!</v>
      </c>
      <c r="L76" s="33" t="e">
        <f t="shared" si="52"/>
        <v>#DIV/0!</v>
      </c>
      <c r="M76" s="33" t="e">
        <f t="shared" si="52"/>
        <v>#DIV/0!</v>
      </c>
      <c r="N76" s="33" t="e">
        <f t="shared" si="52"/>
        <v>#DIV/0!</v>
      </c>
      <c r="O76" s="33" t="e">
        <f t="shared" si="52"/>
        <v>#DIV/0!</v>
      </c>
      <c r="P76" s="33" t="e">
        <f t="shared" si="52"/>
        <v>#DIV/0!</v>
      </c>
      <c r="Q76" s="33" t="e">
        <f t="shared" si="52"/>
        <v>#DIV/0!</v>
      </c>
      <c r="R76" s="33" t="e">
        <f t="shared" si="52"/>
        <v>#DIV/0!</v>
      </c>
      <c r="S76" s="33" t="e">
        <f t="shared" si="52"/>
        <v>#DIV/0!</v>
      </c>
      <c r="T76" s="33" t="e">
        <f t="shared" si="52"/>
        <v>#DIV/0!</v>
      </c>
      <c r="U76" s="33" t="e">
        <f t="shared" si="52"/>
        <v>#DIV/0!</v>
      </c>
      <c r="V76" s="34" t="e">
        <f t="shared" si="52"/>
        <v>#DIV/0!</v>
      </c>
      <c r="W76" s="33"/>
      <c r="X76" s="33"/>
      <c r="Y76" s="6"/>
    </row>
    <row r="77" spans="1:25" ht="12.75">
      <c r="A77" s="1" t="s">
        <v>41</v>
      </c>
      <c r="E77" s="17">
        <f>+E69-E75</f>
        <v>0</v>
      </c>
      <c r="F77" s="17">
        <f>+F69-F75</f>
        <v>0</v>
      </c>
      <c r="G77" s="17">
        <f>+G69-G75</f>
        <v>0</v>
      </c>
      <c r="H77" s="13">
        <f aca="true" t="shared" si="53" ref="H77:V77">+H69-H75</f>
        <v>0</v>
      </c>
      <c r="I77" s="13">
        <f t="shared" si="53"/>
        <v>0</v>
      </c>
      <c r="J77" s="13">
        <f t="shared" si="53"/>
        <v>0</v>
      </c>
      <c r="K77" s="13">
        <f t="shared" si="53"/>
        <v>0</v>
      </c>
      <c r="L77" s="13">
        <f t="shared" si="53"/>
        <v>0</v>
      </c>
      <c r="M77" s="13">
        <f t="shared" si="53"/>
        <v>0</v>
      </c>
      <c r="N77" s="13">
        <f t="shared" si="53"/>
        <v>0</v>
      </c>
      <c r="O77" s="13">
        <f t="shared" si="53"/>
        <v>0</v>
      </c>
      <c r="P77" s="13">
        <f t="shared" si="53"/>
        <v>0</v>
      </c>
      <c r="Q77" s="13">
        <f t="shared" si="53"/>
        <v>0</v>
      </c>
      <c r="R77" s="13">
        <f t="shared" si="53"/>
        <v>0</v>
      </c>
      <c r="S77" s="13">
        <f t="shared" si="53"/>
        <v>0</v>
      </c>
      <c r="T77" s="13">
        <f t="shared" si="53"/>
        <v>0</v>
      </c>
      <c r="U77" s="13">
        <f t="shared" si="53"/>
        <v>0</v>
      </c>
      <c r="V77" s="36">
        <f t="shared" si="53"/>
        <v>0</v>
      </c>
      <c r="W77" s="12"/>
      <c r="X77" s="12"/>
      <c r="Y77" s="6"/>
    </row>
    <row r="79" spans="1:22" ht="12.75">
      <c r="A79" s="46" t="s">
        <v>10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spans="1:22" ht="12.75">
      <c r="A80" s="75" t="s">
        <v>98</v>
      </c>
      <c r="B80" s="46"/>
      <c r="C80" s="46"/>
      <c r="D80" s="46"/>
      <c r="E80" s="46"/>
      <c r="F80" s="46"/>
      <c r="G80" s="46"/>
      <c r="H80" s="46"/>
      <c r="I80" s="46" t="s">
        <v>55</v>
      </c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</row>
    <row r="81" spans="1:22" ht="12.75">
      <c r="A81" s="7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1:22" ht="12.75">
      <c r="A82" s="7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1:22" ht="12.75">
      <c r="A83" s="7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ht="12.75">
      <c r="A84" s="75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50" r:id="rId1"/>
  <headerFooter alignWithMargins="0">
    <oddHeader>&amp;L15 year proforma for Community Housing Revolving Loan Program&amp;R&amp;"Arial,Bold"ATTACHMENT 4</oddHeader>
    <oddFooter>&amp;LJanuary 2012&amp;R&amp;F</oddFooter>
  </headerFooter>
  <colBreaks count="2" manualBreakCount="2">
    <brk id="12" max="75" man="1"/>
    <brk id="23" max="65535" man="1"/>
  </colBreaks>
  <ignoredErrors>
    <ignoredError sqref="E68:F68 E76:G76 I76:V76 G68 I68:V6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J3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2.7109375" style="90" customWidth="1"/>
    <col min="2" max="3" width="12.7109375" style="85" customWidth="1"/>
    <col min="4" max="4" width="59.7109375" style="85" customWidth="1"/>
    <col min="5" max="5" width="20.28125" style="86" customWidth="1"/>
    <col min="6" max="6" width="20.00390625" style="86" customWidth="1"/>
    <col min="7" max="7" width="17.57421875" style="87" customWidth="1"/>
    <col min="8" max="8" width="2.57421875" style="87" customWidth="1"/>
    <col min="9" max="9" width="9.140625" style="88" customWidth="1"/>
    <col min="10" max="10" width="14.421875" style="89" customWidth="1"/>
    <col min="11" max="16384" width="9.140625" style="88" customWidth="1"/>
  </cols>
  <sheetData>
    <row r="3" ht="18">
      <c r="A3" s="84" t="s">
        <v>81</v>
      </c>
    </row>
    <row r="5" spans="1:5" ht="18">
      <c r="A5" s="90" t="s">
        <v>93</v>
      </c>
      <c r="E5" s="86">
        <f>'15 year proforma'!B7</f>
        <v>0</v>
      </c>
    </row>
    <row r="6" spans="1:5" ht="18">
      <c r="A6" s="90" t="s">
        <v>94</v>
      </c>
      <c r="E6" s="86">
        <v>0</v>
      </c>
    </row>
    <row r="7" spans="1:7" ht="18">
      <c r="A7" s="90" t="s">
        <v>95</v>
      </c>
      <c r="B7" s="88"/>
      <c r="C7" s="88"/>
      <c r="D7" s="88"/>
      <c r="E7" s="86">
        <v>0</v>
      </c>
      <c r="G7" s="87" t="s">
        <v>55</v>
      </c>
    </row>
    <row r="8" spans="1:5" ht="18">
      <c r="A8" s="90" t="s">
        <v>97</v>
      </c>
      <c r="B8" s="88"/>
      <c r="C8" s="88"/>
      <c r="D8" s="88"/>
      <c r="E8" s="86">
        <f>F10-SUM(E5:E7)</f>
        <v>0</v>
      </c>
    </row>
    <row r="9" ht="18">
      <c r="E9" s="86" t="s">
        <v>55</v>
      </c>
    </row>
    <row r="10" spans="1:6" ht="18">
      <c r="A10" s="92" t="s">
        <v>82</v>
      </c>
      <c r="F10" s="93">
        <f>F24</f>
        <v>0</v>
      </c>
    </row>
    <row r="11" ht="18">
      <c r="F11" s="93" t="str">
        <f>F25</f>
        <v> </v>
      </c>
    </row>
    <row r="12" ht="18">
      <c r="A12" s="84" t="s">
        <v>83</v>
      </c>
    </row>
    <row r="13" spans="6:9" ht="18">
      <c r="F13" s="94"/>
      <c r="G13" s="95"/>
      <c r="I13" s="88" t="s">
        <v>55</v>
      </c>
    </row>
    <row r="14" spans="1:7" ht="18">
      <c r="A14" s="90" t="s">
        <v>91</v>
      </c>
      <c r="E14" s="86">
        <v>0</v>
      </c>
      <c r="F14" s="96"/>
      <c r="G14" s="86"/>
    </row>
    <row r="15" spans="1:9" ht="18">
      <c r="A15" s="90" t="s">
        <v>92</v>
      </c>
      <c r="E15" s="86">
        <f>E5*3%</f>
        <v>0</v>
      </c>
      <c r="G15" s="86"/>
      <c r="I15" s="88" t="s">
        <v>55</v>
      </c>
    </row>
    <row r="16" spans="1:7" ht="18">
      <c r="A16" s="90" t="s">
        <v>84</v>
      </c>
      <c r="E16" s="86">
        <f>E5*0.5%</f>
        <v>0</v>
      </c>
      <c r="G16" s="86"/>
    </row>
    <row r="17" spans="1:7" ht="18">
      <c r="A17" s="90" t="s">
        <v>85</v>
      </c>
      <c r="E17" s="86">
        <v>0</v>
      </c>
      <c r="G17" s="86"/>
    </row>
    <row r="18" spans="1:7" ht="18">
      <c r="A18" s="90" t="s">
        <v>86</v>
      </c>
      <c r="E18" s="86">
        <v>0</v>
      </c>
      <c r="G18" s="86"/>
    </row>
    <row r="19" spans="1:7" ht="18">
      <c r="A19" s="90" t="s">
        <v>87</v>
      </c>
      <c r="E19" s="86">
        <v>0</v>
      </c>
      <c r="G19" s="86"/>
    </row>
    <row r="20" spans="1:7" ht="18">
      <c r="A20" s="90" t="s">
        <v>88</v>
      </c>
      <c r="E20" s="86">
        <v>0</v>
      </c>
      <c r="G20" s="86"/>
    </row>
    <row r="21" spans="1:7" ht="18">
      <c r="A21" s="90" t="s">
        <v>99</v>
      </c>
      <c r="E21" s="86">
        <v>0</v>
      </c>
      <c r="G21" s="86"/>
    </row>
    <row r="22" spans="1:7" ht="18">
      <c r="A22" s="90" t="s">
        <v>96</v>
      </c>
      <c r="E22" s="86">
        <v>0</v>
      </c>
      <c r="G22" s="86"/>
    </row>
    <row r="24" spans="1:6" ht="18">
      <c r="A24" s="92" t="s">
        <v>89</v>
      </c>
      <c r="F24" s="93">
        <f>SUM(E14:E22)</f>
        <v>0</v>
      </c>
    </row>
    <row r="25" spans="1:10" s="99" customFormat="1" ht="18">
      <c r="A25" s="90"/>
      <c r="B25" s="97"/>
      <c r="C25" s="97"/>
      <c r="D25" s="97" t="s">
        <v>90</v>
      </c>
      <c r="E25" s="93"/>
      <c r="F25" s="93" t="s">
        <v>55</v>
      </c>
      <c r="G25" s="98"/>
      <c r="H25" s="98"/>
      <c r="J25" s="100"/>
    </row>
    <row r="26" spans="1:10" s="99" customFormat="1" ht="18">
      <c r="A26" s="90"/>
      <c r="B26" s="97"/>
      <c r="C26" s="97"/>
      <c r="D26" s="97"/>
      <c r="E26" s="93"/>
      <c r="F26" s="93"/>
      <c r="G26" s="98"/>
      <c r="H26" s="98"/>
      <c r="J26" s="100"/>
    </row>
    <row r="27" spans="1:10" s="99" customFormat="1" ht="18">
      <c r="A27" s="90"/>
      <c r="B27" s="97"/>
      <c r="C27" s="97"/>
      <c r="D27" s="97"/>
      <c r="E27" s="93"/>
      <c r="F27" s="93"/>
      <c r="G27" s="98"/>
      <c r="H27" s="98"/>
      <c r="J27" s="100"/>
    </row>
    <row r="28" spans="1:10" s="99" customFormat="1" ht="18">
      <c r="A28" s="90"/>
      <c r="B28" s="97"/>
      <c r="C28" s="97"/>
      <c r="D28" s="97"/>
      <c r="E28" s="93"/>
      <c r="F28" s="93"/>
      <c r="G28" s="98"/>
      <c r="H28" s="98"/>
      <c r="J28" s="100"/>
    </row>
    <row r="29" spans="1:3" ht="18">
      <c r="A29" s="92"/>
      <c r="C29" s="85" t="s">
        <v>55</v>
      </c>
    </row>
    <row r="30" ht="18">
      <c r="C30" s="85" t="s">
        <v>55</v>
      </c>
    </row>
    <row r="31" ht="18">
      <c r="C31" s="85" t="s">
        <v>55</v>
      </c>
    </row>
    <row r="32" ht="18">
      <c r="C32" s="91"/>
    </row>
    <row r="34" ht="18">
      <c r="D34" s="101" t="s">
        <v>55</v>
      </c>
    </row>
    <row r="35" ht="18">
      <c r="C35" s="86"/>
    </row>
    <row r="36" ht="18">
      <c r="C36" s="86"/>
    </row>
  </sheetData>
  <sheetProtection/>
  <printOptions/>
  <pageMargins left="0.25" right="0.25" top="0.52" bottom="0.25" header="0.28" footer="0.5"/>
  <pageSetup horizontalDpi="600" verticalDpi="600" orientation="landscape" scale="74" r:id="rId1"/>
  <headerFooter alignWithMargins="0">
    <oddFooter>&amp;L&amp;8&amp;D&amp;R&amp;8&amp;F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Finance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R. Johnson</dc:creator>
  <cp:keywords/>
  <dc:description/>
  <cp:lastModifiedBy>Toribio, Emily [IFA]</cp:lastModifiedBy>
  <cp:lastPrinted>2012-01-12T15:17:14Z</cp:lastPrinted>
  <dcterms:created xsi:type="dcterms:W3CDTF">2000-04-20T15:58:07Z</dcterms:created>
  <dcterms:modified xsi:type="dcterms:W3CDTF">2012-07-13T21:18:30Z</dcterms:modified>
  <cp:category/>
  <cp:version/>
  <cp:contentType/>
  <cp:contentStatus/>
</cp:coreProperties>
</file>